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zakázky" sheetId="1" r:id="rId1"/>
    <sheet name="001 - Bytová jednotka č. ..." sheetId="2" r:id="rId2"/>
    <sheet name="002 - Bytová jednotka č. ..." sheetId="3" r:id="rId3"/>
    <sheet name="003 - Bytová jednotka č. ..." sheetId="4" r:id="rId4"/>
    <sheet name="004 - Bytová jednotka č. ..." sheetId="5" r:id="rId5"/>
    <sheet name="005 - Bytová jednotka č. ..." sheetId="6" r:id="rId6"/>
    <sheet name="006 - Bytová jednotka č. ..." sheetId="7" r:id="rId7"/>
    <sheet name="007 - Bytová jednotka č. ..." sheetId="8" r:id="rId8"/>
    <sheet name="008 - Bytová jednotka č. ..." sheetId="9" r:id="rId9"/>
    <sheet name="009 - Bytová jednotka č. ..." sheetId="10" r:id="rId10"/>
    <sheet name="010 - VRN" sheetId="11" r:id="rId11"/>
    <sheet name="Pokyny pro vyplnění" sheetId="12" r:id="rId12"/>
  </sheets>
  <definedNames>
    <definedName name="_xlnm.Print_Area" localSheetId="0">'Rekapitulace zakázky'!$D$4:$AO$36,'Rekapitulace zakázky'!$C$42:$AQ$65</definedName>
    <definedName name="_xlnm.Print_Titles" localSheetId="0">'Rekapitulace zakázky'!$52:$52</definedName>
    <definedName name="_xlnm._FilterDatabase" localSheetId="1" hidden="1">'001 - Bytová jednotka č. ...'!$C$106:$K$1309</definedName>
    <definedName name="_xlnm.Print_Area" localSheetId="1">'001 - Bytová jednotka č. ...'!$C$4:$J$39,'001 - Bytová jednotka č. ...'!$C$45:$J$88,'001 - Bytová jednotka č. ...'!$C$94:$U$1309</definedName>
    <definedName name="_xlnm.Print_Titles" localSheetId="1">'001 - Bytová jednotka č. ...'!$106:$106</definedName>
    <definedName name="_xlnm._FilterDatabase" localSheetId="2" hidden="1">'002 - Bytová jednotka č. ...'!$C$106:$K$1309</definedName>
    <definedName name="_xlnm.Print_Area" localSheetId="2">'002 - Bytová jednotka č. ...'!$C$4:$J$39,'002 - Bytová jednotka č. ...'!$C$45:$J$88,'002 - Bytová jednotka č. ...'!$C$94:$U$1309</definedName>
    <definedName name="_xlnm.Print_Titles" localSheetId="2">'002 - Bytová jednotka č. ...'!$106:$106</definedName>
    <definedName name="_xlnm._FilterDatabase" localSheetId="3" hidden="1">'003 - Bytová jednotka č. ...'!$C$106:$K$1309</definedName>
    <definedName name="_xlnm.Print_Area" localSheetId="3">'003 - Bytová jednotka č. ...'!$C$4:$J$39,'003 - Bytová jednotka č. ...'!$C$45:$J$88,'003 - Bytová jednotka č. ...'!$C$94:$U$1309</definedName>
    <definedName name="_xlnm.Print_Titles" localSheetId="3">'003 - Bytová jednotka č. ...'!$106:$106</definedName>
    <definedName name="_xlnm._FilterDatabase" localSheetId="4" hidden="1">'004 - Bytová jednotka č. ...'!$C$106:$K$1309</definedName>
    <definedName name="_xlnm.Print_Area" localSheetId="4">'004 - Bytová jednotka č. ...'!$C$4:$J$39,'004 - Bytová jednotka č. ...'!$C$45:$J$88,'004 - Bytová jednotka č. ...'!$C$94:$U$1309</definedName>
    <definedName name="_xlnm.Print_Titles" localSheetId="4">'004 - Bytová jednotka č. ...'!$106:$106</definedName>
    <definedName name="_xlnm._FilterDatabase" localSheetId="5" hidden="1">'005 - Bytová jednotka č. ...'!$C$106:$K$1309</definedName>
    <definedName name="_xlnm.Print_Area" localSheetId="5">'005 - Bytová jednotka č. ...'!$C$4:$J$39,'005 - Bytová jednotka č. ...'!$C$45:$J$88,'005 - Bytová jednotka č. ...'!$C$94:$U$1309</definedName>
    <definedName name="_xlnm.Print_Titles" localSheetId="5">'005 - Bytová jednotka č. ...'!$106:$106</definedName>
    <definedName name="_xlnm._FilterDatabase" localSheetId="6" hidden="1">'006 - Bytová jednotka č. ...'!$C$106:$K$1309</definedName>
    <definedName name="_xlnm.Print_Area" localSheetId="6">'006 - Bytová jednotka č. ...'!$C$4:$J$39,'006 - Bytová jednotka č. ...'!$C$45:$J$88,'006 - Bytová jednotka č. ...'!$C$94:$U$1309</definedName>
    <definedName name="_xlnm.Print_Titles" localSheetId="6">'006 - Bytová jednotka č. ...'!$106:$106</definedName>
    <definedName name="_xlnm._FilterDatabase" localSheetId="7" hidden="1">'007 - Bytová jednotka č. ...'!$C$106:$K$1309</definedName>
    <definedName name="_xlnm.Print_Area" localSheetId="7">'007 - Bytová jednotka č. ...'!$C$4:$J$39,'007 - Bytová jednotka č. ...'!$C$45:$J$88,'007 - Bytová jednotka č. ...'!$C$94:$U$1309</definedName>
    <definedName name="_xlnm.Print_Titles" localSheetId="7">'007 - Bytová jednotka č. ...'!$106:$106</definedName>
    <definedName name="_xlnm._FilterDatabase" localSheetId="8" hidden="1">'008 - Bytová jednotka č. ...'!$C$106:$K$1309</definedName>
    <definedName name="_xlnm.Print_Area" localSheetId="8">'008 - Bytová jednotka č. ...'!$C$4:$J$39,'008 - Bytová jednotka č. ...'!$C$45:$J$88,'008 - Bytová jednotka č. ...'!$C$94:$U$1309</definedName>
    <definedName name="_xlnm.Print_Titles" localSheetId="8">'008 - Bytová jednotka č. ...'!$106:$106</definedName>
    <definedName name="_xlnm._FilterDatabase" localSheetId="9" hidden="1">'009 - Bytová jednotka č. ...'!$C$106:$K$1309</definedName>
    <definedName name="_xlnm.Print_Area" localSheetId="9">'009 - Bytová jednotka č. ...'!$C$4:$J$39,'009 - Bytová jednotka č. ...'!$C$45:$J$88,'009 - Bytová jednotka č. ...'!$C$94:$U$1309</definedName>
    <definedName name="_xlnm.Print_Titles" localSheetId="9">'009 - Bytová jednotka č. ...'!$106:$106</definedName>
    <definedName name="_xlnm._FilterDatabase" localSheetId="10" hidden="1">'010 - VRN'!$C$81:$K$93</definedName>
    <definedName name="_xlnm.Print_Area" localSheetId="10">'010 - VRN'!$C$4:$J$39,'010 - VRN'!$C$45:$J$63,'010 - VRN'!$C$69:$U$93</definedName>
    <definedName name="_xlnm.Print_Titles" localSheetId="10">'010 - VRN'!$81:$81</definedName>
  </definedNames>
  <calcPr/>
</workbook>
</file>

<file path=xl/calcChain.xml><?xml version="1.0" encoding="utf-8"?>
<calcChain xmlns="http://schemas.openxmlformats.org/spreadsheetml/2006/main">
  <c i="11" r="J37"/>
  <c r="J36"/>
  <c i="1" r="AY64"/>
  <c i="11" r="J35"/>
  <c i="1" r="AX64"/>
  <c i="11" r="BI92"/>
  <c r="BH92"/>
  <c r="BG92"/>
  <c r="BF92"/>
  <c r="T92"/>
  <c r="R92"/>
  <c r="P92"/>
  <c r="BK92"/>
  <c r="J92"/>
  <c r="BE92"/>
  <c r="BI90"/>
  <c r="BH90"/>
  <c r="BG90"/>
  <c r="BF90"/>
  <c r="T90"/>
  <c r="T89"/>
  <c r="R90"/>
  <c r="R89"/>
  <c r="P90"/>
  <c r="P89"/>
  <c r="BK90"/>
  <c r="BK89"/>
  <c r="J89"/>
  <c r="J90"/>
  <c r="BE90"/>
  <c r="J62"/>
  <c r="BI87"/>
  <c r="BH87"/>
  <c r="BG87"/>
  <c r="BF87"/>
  <c r="T87"/>
  <c r="R87"/>
  <c r="P87"/>
  <c r="BK87"/>
  <c r="J87"/>
  <c r="BE87"/>
  <c r="BI85"/>
  <c r="F37"/>
  <c i="1" r="BD64"/>
  <c i="11" r="BH85"/>
  <c r="F36"/>
  <c i="1" r="BC64"/>
  <c i="11" r="BG85"/>
  <c r="F35"/>
  <c i="1" r="BB64"/>
  <c i="11" r="BF85"/>
  <c r="J34"/>
  <c i="1" r="AW64"/>
  <c i="11" r="F34"/>
  <c i="1" r="BA64"/>
  <c i="11" r="T85"/>
  <c r="T84"/>
  <c r="T83"/>
  <c r="T82"/>
  <c r="R85"/>
  <c r="R84"/>
  <c r="R83"/>
  <c r="R82"/>
  <c r="P85"/>
  <c r="P84"/>
  <c r="P83"/>
  <c r="P82"/>
  <c i="1" r="AU64"/>
  <c i="11" r="BK85"/>
  <c r="BK84"/>
  <c r="J84"/>
  <c r="BK83"/>
  <c r="J83"/>
  <c r="BK82"/>
  <c r="J82"/>
  <c r="J59"/>
  <c r="J30"/>
  <c i="1" r="AG64"/>
  <c i="11" r="J85"/>
  <c r="BE85"/>
  <c r="J33"/>
  <c i="1" r="AV64"/>
  <c i="11" r="F33"/>
  <c i="1" r="AZ64"/>
  <c i="11" r="J61"/>
  <c r="J60"/>
  <c r="J79"/>
  <c r="J78"/>
  <c r="F78"/>
  <c r="F76"/>
  <c r="E74"/>
  <c r="J55"/>
  <c r="J54"/>
  <c r="F54"/>
  <c r="F52"/>
  <c r="E50"/>
  <c r="J39"/>
  <c r="J18"/>
  <c r="E18"/>
  <c r="F79"/>
  <c r="F55"/>
  <c r="J17"/>
  <c r="J12"/>
  <c r="J76"/>
  <c r="J52"/>
  <c r="E7"/>
  <c r="E72"/>
  <c r="E48"/>
  <c i="10" r="J37"/>
  <c r="J36"/>
  <c i="1" r="AY63"/>
  <c i="10" r="J35"/>
  <c i="1" r="AX63"/>
  <c i="10"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3"/>
  <c i="10" r="BH110"/>
  <c r="F36"/>
  <c i="1" r="BC63"/>
  <c i="10" r="BG110"/>
  <c r="F35"/>
  <c i="1" r="BB63"/>
  <c i="10" r="BF110"/>
  <c r="J34"/>
  <c i="1" r="AW63"/>
  <c i="10" r="F34"/>
  <c i="1" r="BA63"/>
  <c i="10" r="T110"/>
  <c r="T109"/>
  <c r="T108"/>
  <c r="T107"/>
  <c r="R110"/>
  <c r="R109"/>
  <c r="R108"/>
  <c r="R107"/>
  <c r="P110"/>
  <c r="P109"/>
  <c r="P108"/>
  <c r="P107"/>
  <c i="1" r="AU63"/>
  <c i="10" r="BK110"/>
  <c r="BK109"/>
  <c r="J109"/>
  <c r="BK108"/>
  <c r="J108"/>
  <c r="BK107"/>
  <c r="J107"/>
  <c r="J59"/>
  <c r="J30"/>
  <c i="1" r="AG63"/>
  <c i="10" r="J110"/>
  <c r="BE110"/>
  <c r="J33"/>
  <c i="1" r="AV63"/>
  <c i="10" r="F33"/>
  <c i="1" r="AZ63"/>
  <c i="10" r="J61"/>
  <c r="J60"/>
  <c r="J104"/>
  <c r="J103"/>
  <c r="F103"/>
  <c r="F101"/>
  <c r="E99"/>
  <c r="J55"/>
  <c r="J54"/>
  <c r="F54"/>
  <c r="F52"/>
  <c r="E50"/>
  <c r="J39"/>
  <c r="J18"/>
  <c r="E18"/>
  <c r="F104"/>
  <c r="F55"/>
  <c r="J17"/>
  <c r="J12"/>
  <c r="J101"/>
  <c r="J52"/>
  <c r="E7"/>
  <c r="E97"/>
  <c r="E48"/>
  <c i="9" r="J37"/>
  <c r="J36"/>
  <c i="1" r="AY62"/>
  <c i="9" r="J35"/>
  <c i="1" r="AX62"/>
  <c i="9"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2"/>
  <c i="9" r="BH110"/>
  <c r="F36"/>
  <c i="1" r="BC62"/>
  <c i="9" r="BG110"/>
  <c r="F35"/>
  <c i="1" r="BB62"/>
  <c i="9" r="BF110"/>
  <c r="J34"/>
  <c i="1" r="AW62"/>
  <c i="9" r="F34"/>
  <c i="1" r="BA62"/>
  <c i="9" r="T110"/>
  <c r="T109"/>
  <c r="T108"/>
  <c r="T107"/>
  <c r="R110"/>
  <c r="R109"/>
  <c r="R108"/>
  <c r="R107"/>
  <c r="P110"/>
  <c r="P109"/>
  <c r="P108"/>
  <c r="P107"/>
  <c i="1" r="AU62"/>
  <c i="9" r="BK110"/>
  <c r="BK109"/>
  <c r="J109"/>
  <c r="BK108"/>
  <c r="J108"/>
  <c r="BK107"/>
  <c r="J107"/>
  <c r="J59"/>
  <c r="J30"/>
  <c i="1" r="AG62"/>
  <c i="9" r="J110"/>
  <c r="BE110"/>
  <c r="J33"/>
  <c i="1" r="AV62"/>
  <c i="9" r="F33"/>
  <c i="1" r="AZ62"/>
  <c i="9" r="J61"/>
  <c r="J60"/>
  <c r="J104"/>
  <c r="J103"/>
  <c r="F103"/>
  <c r="F101"/>
  <c r="E99"/>
  <c r="J55"/>
  <c r="J54"/>
  <c r="F54"/>
  <c r="F52"/>
  <c r="E50"/>
  <c r="J39"/>
  <c r="J18"/>
  <c r="E18"/>
  <c r="F104"/>
  <c r="F55"/>
  <c r="J17"/>
  <c r="J12"/>
  <c r="J101"/>
  <c r="J52"/>
  <c r="E7"/>
  <c r="E97"/>
  <c r="E48"/>
  <c i="8" r="J37"/>
  <c r="J36"/>
  <c i="1" r="AY61"/>
  <c i="8" r="J35"/>
  <c i="1" r="AX61"/>
  <c i="8"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1"/>
  <c i="8" r="BH110"/>
  <c r="F36"/>
  <c i="1" r="BC61"/>
  <c i="8" r="BG110"/>
  <c r="F35"/>
  <c i="1" r="BB61"/>
  <c i="8" r="BF110"/>
  <c r="J34"/>
  <c i="1" r="AW61"/>
  <c i="8" r="F34"/>
  <c i="1" r="BA61"/>
  <c i="8" r="T110"/>
  <c r="T109"/>
  <c r="T108"/>
  <c r="T107"/>
  <c r="R110"/>
  <c r="R109"/>
  <c r="R108"/>
  <c r="R107"/>
  <c r="P110"/>
  <c r="P109"/>
  <c r="P108"/>
  <c r="P107"/>
  <c i="1" r="AU61"/>
  <c i="8" r="BK110"/>
  <c r="BK109"/>
  <c r="J109"/>
  <c r="BK108"/>
  <c r="J108"/>
  <c r="BK107"/>
  <c r="J107"/>
  <c r="J59"/>
  <c r="J30"/>
  <c i="1" r="AG61"/>
  <c i="8" r="J110"/>
  <c r="BE110"/>
  <c r="J33"/>
  <c i="1" r="AV61"/>
  <c i="8" r="F33"/>
  <c i="1" r="AZ61"/>
  <c i="8" r="J61"/>
  <c r="J60"/>
  <c r="J104"/>
  <c r="J103"/>
  <c r="F103"/>
  <c r="F101"/>
  <c r="E99"/>
  <c r="J55"/>
  <c r="J54"/>
  <c r="F54"/>
  <c r="F52"/>
  <c r="E50"/>
  <c r="J39"/>
  <c r="J18"/>
  <c r="E18"/>
  <c r="F104"/>
  <c r="F55"/>
  <c r="J17"/>
  <c r="J12"/>
  <c r="J101"/>
  <c r="J52"/>
  <c r="E7"/>
  <c r="E97"/>
  <c r="E48"/>
  <c i="7" r="J37"/>
  <c r="J36"/>
  <c i="1" r="AY60"/>
  <c i="7" r="J35"/>
  <c i="1" r="AX60"/>
  <c i="7"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60"/>
  <c i="7" r="BH110"/>
  <c r="F36"/>
  <c i="1" r="BC60"/>
  <c i="7" r="BG110"/>
  <c r="F35"/>
  <c i="1" r="BB60"/>
  <c i="7" r="BF110"/>
  <c r="J34"/>
  <c i="1" r="AW60"/>
  <c i="7" r="F34"/>
  <c i="1" r="BA60"/>
  <c i="7" r="T110"/>
  <c r="T109"/>
  <c r="T108"/>
  <c r="T107"/>
  <c r="R110"/>
  <c r="R109"/>
  <c r="R108"/>
  <c r="R107"/>
  <c r="P110"/>
  <c r="P109"/>
  <c r="P108"/>
  <c r="P107"/>
  <c i="1" r="AU60"/>
  <c i="7" r="BK110"/>
  <c r="BK109"/>
  <c r="J109"/>
  <c r="BK108"/>
  <c r="J108"/>
  <c r="BK107"/>
  <c r="J107"/>
  <c r="J59"/>
  <c r="J30"/>
  <c i="1" r="AG60"/>
  <c i="7" r="J110"/>
  <c r="BE110"/>
  <c r="J33"/>
  <c i="1" r="AV60"/>
  <c i="7" r="F33"/>
  <c i="1" r="AZ60"/>
  <c i="7" r="J61"/>
  <c r="J60"/>
  <c r="J104"/>
  <c r="J103"/>
  <c r="F103"/>
  <c r="F101"/>
  <c r="E99"/>
  <c r="J55"/>
  <c r="J54"/>
  <c r="F54"/>
  <c r="F52"/>
  <c r="E50"/>
  <c r="J39"/>
  <c r="J18"/>
  <c r="E18"/>
  <c r="F104"/>
  <c r="F55"/>
  <c r="J17"/>
  <c r="J12"/>
  <c r="J101"/>
  <c r="J52"/>
  <c r="E7"/>
  <c r="E97"/>
  <c r="E48"/>
  <c i="6" r="J37"/>
  <c r="J36"/>
  <c i="1" r="AY59"/>
  <c i="6" r="J35"/>
  <c i="1" r="AX59"/>
  <c i="6"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9"/>
  <c i="6" r="BH110"/>
  <c r="F36"/>
  <c i="1" r="BC59"/>
  <c i="6" r="BG110"/>
  <c r="F35"/>
  <c i="1" r="BB59"/>
  <c i="6" r="BF110"/>
  <c r="J34"/>
  <c i="1" r="AW59"/>
  <c i="6" r="F34"/>
  <c i="1" r="BA59"/>
  <c i="6" r="T110"/>
  <c r="T109"/>
  <c r="T108"/>
  <c r="T107"/>
  <c r="R110"/>
  <c r="R109"/>
  <c r="R108"/>
  <c r="R107"/>
  <c r="P110"/>
  <c r="P109"/>
  <c r="P108"/>
  <c r="P107"/>
  <c i="1" r="AU59"/>
  <c i="6" r="BK110"/>
  <c r="BK109"/>
  <c r="J109"/>
  <c r="BK108"/>
  <c r="J108"/>
  <c r="BK107"/>
  <c r="J107"/>
  <c r="J59"/>
  <c r="J30"/>
  <c i="1" r="AG59"/>
  <c i="6" r="J110"/>
  <c r="BE110"/>
  <c r="J33"/>
  <c i="1" r="AV59"/>
  <c i="6" r="F33"/>
  <c i="1" r="AZ59"/>
  <c i="6" r="J61"/>
  <c r="J60"/>
  <c r="J104"/>
  <c r="J103"/>
  <c r="F103"/>
  <c r="F101"/>
  <c r="E99"/>
  <c r="J55"/>
  <c r="J54"/>
  <c r="F54"/>
  <c r="F52"/>
  <c r="E50"/>
  <c r="J39"/>
  <c r="J18"/>
  <c r="E18"/>
  <c r="F104"/>
  <c r="F55"/>
  <c r="J17"/>
  <c r="J12"/>
  <c r="J101"/>
  <c r="J52"/>
  <c r="E7"/>
  <c r="E97"/>
  <c r="E48"/>
  <c i="5" r="J37"/>
  <c r="J36"/>
  <c i="1" r="AY58"/>
  <c i="5" r="J35"/>
  <c i="1" r="AX58"/>
  <c i="5"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8"/>
  <c i="5" r="BH110"/>
  <c r="F36"/>
  <c i="1" r="BC58"/>
  <c i="5" r="BG110"/>
  <c r="F35"/>
  <c i="1" r="BB58"/>
  <c i="5" r="BF110"/>
  <c r="J34"/>
  <c i="1" r="AW58"/>
  <c i="5" r="F34"/>
  <c i="1" r="BA58"/>
  <c i="5" r="T110"/>
  <c r="T109"/>
  <c r="T108"/>
  <c r="T107"/>
  <c r="R110"/>
  <c r="R109"/>
  <c r="R108"/>
  <c r="R107"/>
  <c r="P110"/>
  <c r="P109"/>
  <c r="P108"/>
  <c r="P107"/>
  <c i="1" r="AU58"/>
  <c i="5" r="BK110"/>
  <c r="BK109"/>
  <c r="J109"/>
  <c r="BK108"/>
  <c r="J108"/>
  <c r="BK107"/>
  <c r="J107"/>
  <c r="J59"/>
  <c r="J30"/>
  <c i="1" r="AG58"/>
  <c i="5" r="J110"/>
  <c r="BE110"/>
  <c r="J33"/>
  <c i="1" r="AV58"/>
  <c i="5" r="F33"/>
  <c i="1" r="AZ58"/>
  <c i="5" r="J61"/>
  <c r="J60"/>
  <c r="J104"/>
  <c r="J103"/>
  <c r="F103"/>
  <c r="F101"/>
  <c r="E99"/>
  <c r="J55"/>
  <c r="J54"/>
  <c r="F54"/>
  <c r="F52"/>
  <c r="E50"/>
  <c r="J39"/>
  <c r="J18"/>
  <c r="E18"/>
  <c r="F104"/>
  <c r="F55"/>
  <c r="J17"/>
  <c r="J12"/>
  <c r="J101"/>
  <c r="J52"/>
  <c r="E7"/>
  <c r="E97"/>
  <c r="E48"/>
  <c i="4" r="J37"/>
  <c r="J36"/>
  <c i="1" r="AY57"/>
  <c i="4" r="J35"/>
  <c i="1" r="AX57"/>
  <c i="4"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7"/>
  <c i="4" r="BH110"/>
  <c r="F36"/>
  <c i="1" r="BC57"/>
  <c i="4" r="BG110"/>
  <c r="F35"/>
  <c i="1" r="BB57"/>
  <c i="4" r="BF110"/>
  <c r="J34"/>
  <c i="1" r="AW57"/>
  <c i="4" r="F34"/>
  <c i="1" r="BA57"/>
  <c i="4" r="T110"/>
  <c r="T109"/>
  <c r="T108"/>
  <c r="T107"/>
  <c r="R110"/>
  <c r="R109"/>
  <c r="R108"/>
  <c r="R107"/>
  <c r="P110"/>
  <c r="P109"/>
  <c r="P108"/>
  <c r="P107"/>
  <c i="1" r="AU57"/>
  <c i="4" r="BK110"/>
  <c r="BK109"/>
  <c r="J109"/>
  <c r="BK108"/>
  <c r="J108"/>
  <c r="BK107"/>
  <c r="J107"/>
  <c r="J59"/>
  <c r="J30"/>
  <c i="1" r="AG57"/>
  <c i="4" r="J110"/>
  <c r="BE110"/>
  <c r="J33"/>
  <c i="1" r="AV57"/>
  <c i="4" r="F33"/>
  <c i="1" r="AZ57"/>
  <c i="4" r="J61"/>
  <c r="J60"/>
  <c r="J104"/>
  <c r="J103"/>
  <c r="F103"/>
  <c r="F101"/>
  <c r="E99"/>
  <c r="J55"/>
  <c r="J54"/>
  <c r="F54"/>
  <c r="F52"/>
  <c r="E50"/>
  <c r="J39"/>
  <c r="J18"/>
  <c r="E18"/>
  <c r="F104"/>
  <c r="F55"/>
  <c r="J17"/>
  <c r="J12"/>
  <c r="J101"/>
  <c r="J52"/>
  <c r="E7"/>
  <c r="E97"/>
  <c r="E48"/>
  <c i="3" r="J37"/>
  <c r="J36"/>
  <c i="1" r="AY56"/>
  <c i="3" r="J35"/>
  <c i="1" r="AX56"/>
  <c i="3"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6"/>
  <c i="3" r="BH110"/>
  <c r="F36"/>
  <c i="1" r="BC56"/>
  <c i="3" r="BG110"/>
  <c r="F35"/>
  <c i="1" r="BB56"/>
  <c i="3" r="BF110"/>
  <c r="J34"/>
  <c i="1" r="AW56"/>
  <c i="3" r="F34"/>
  <c i="1" r="BA56"/>
  <c i="3" r="T110"/>
  <c r="T109"/>
  <c r="T108"/>
  <c r="T107"/>
  <c r="R110"/>
  <c r="R109"/>
  <c r="R108"/>
  <c r="R107"/>
  <c r="P110"/>
  <c r="P109"/>
  <c r="P108"/>
  <c r="P107"/>
  <c i="1" r="AU56"/>
  <c i="3" r="BK110"/>
  <c r="BK109"/>
  <c r="J109"/>
  <c r="BK108"/>
  <c r="J108"/>
  <c r="BK107"/>
  <c r="J107"/>
  <c r="J59"/>
  <c r="J30"/>
  <c i="1" r="AG56"/>
  <c i="3" r="J110"/>
  <c r="BE110"/>
  <c r="J33"/>
  <c i="1" r="AV56"/>
  <c i="3" r="F33"/>
  <c i="1" r="AZ56"/>
  <c i="3" r="J61"/>
  <c r="J60"/>
  <c r="J104"/>
  <c r="J103"/>
  <c r="F103"/>
  <c r="F101"/>
  <c r="E99"/>
  <c r="J55"/>
  <c r="J54"/>
  <c r="F54"/>
  <c r="F52"/>
  <c r="E50"/>
  <c r="J39"/>
  <c r="J18"/>
  <c r="E18"/>
  <c r="F104"/>
  <c r="F55"/>
  <c r="J17"/>
  <c r="J12"/>
  <c r="J101"/>
  <c r="J52"/>
  <c r="E7"/>
  <c r="E97"/>
  <c r="E48"/>
  <c i="2" r="J37"/>
  <c r="J36"/>
  <c i="1" r="AY55"/>
  <c i="2" r="J35"/>
  <c i="1" r="AX55"/>
  <c i="2" r="BI1269"/>
  <c r="BH1269"/>
  <c r="BG1269"/>
  <c r="BF1269"/>
  <c r="T1269"/>
  <c r="R1269"/>
  <c r="P1269"/>
  <c r="BK1269"/>
  <c r="J1269"/>
  <c r="BE1269"/>
  <c r="BI1228"/>
  <c r="BH1228"/>
  <c r="BG1228"/>
  <c r="BF1228"/>
  <c r="T1228"/>
  <c r="R1228"/>
  <c r="P1228"/>
  <c r="BK1228"/>
  <c r="J1228"/>
  <c r="BE1228"/>
  <c r="BI1217"/>
  <c r="BH1217"/>
  <c r="BG1217"/>
  <c r="BF1217"/>
  <c r="T1217"/>
  <c r="R1217"/>
  <c r="P1217"/>
  <c r="BK1217"/>
  <c r="J1217"/>
  <c r="BE1217"/>
  <c r="BI1206"/>
  <c r="BH1206"/>
  <c r="BG1206"/>
  <c r="BF1206"/>
  <c r="T1206"/>
  <c r="R1206"/>
  <c r="P1206"/>
  <c r="BK1206"/>
  <c r="J1206"/>
  <c r="BE1206"/>
  <c r="BI1165"/>
  <c r="BH1165"/>
  <c r="BG1165"/>
  <c r="BF1165"/>
  <c r="T1165"/>
  <c r="R1165"/>
  <c r="P1165"/>
  <c r="BK1165"/>
  <c r="J1165"/>
  <c r="BE1165"/>
  <c r="BI1123"/>
  <c r="BH1123"/>
  <c r="BG1123"/>
  <c r="BF1123"/>
  <c r="T1123"/>
  <c r="R1123"/>
  <c r="P1123"/>
  <c r="BK1123"/>
  <c r="J1123"/>
  <c r="BE1123"/>
  <c r="BI1082"/>
  <c r="BH1082"/>
  <c r="BG1082"/>
  <c r="BF1082"/>
  <c r="T1082"/>
  <c r="T1081"/>
  <c r="R1082"/>
  <c r="R1081"/>
  <c r="P1082"/>
  <c r="P1081"/>
  <c r="BK1082"/>
  <c r="BK1081"/>
  <c r="J1081"/>
  <c r="J1082"/>
  <c r="BE1082"/>
  <c r="J87"/>
  <c r="BI1077"/>
  <c r="BH1077"/>
  <c r="BG1077"/>
  <c r="BF1077"/>
  <c r="T1077"/>
  <c r="R1077"/>
  <c r="P1077"/>
  <c r="BK1077"/>
  <c r="J1077"/>
  <c r="BE1077"/>
  <c r="BI1073"/>
  <c r="BH1073"/>
  <c r="BG1073"/>
  <c r="BF1073"/>
  <c r="T1073"/>
  <c r="R1073"/>
  <c r="P1073"/>
  <c r="BK1073"/>
  <c r="J1073"/>
  <c r="BE1073"/>
  <c r="BI1069"/>
  <c r="BH1069"/>
  <c r="BG1069"/>
  <c r="BF1069"/>
  <c r="T1069"/>
  <c r="R1069"/>
  <c r="P1069"/>
  <c r="BK1069"/>
  <c r="J1069"/>
  <c r="BE1069"/>
  <c r="BI1065"/>
  <c r="BH1065"/>
  <c r="BG1065"/>
  <c r="BF1065"/>
  <c r="T1065"/>
  <c r="R1065"/>
  <c r="P1065"/>
  <c r="BK1065"/>
  <c r="J1065"/>
  <c r="BE1065"/>
  <c r="BI1061"/>
  <c r="BH1061"/>
  <c r="BG1061"/>
  <c r="BF1061"/>
  <c r="T1061"/>
  <c r="T1060"/>
  <c r="R1061"/>
  <c r="R1060"/>
  <c r="P1061"/>
  <c r="P1060"/>
  <c r="BK1061"/>
  <c r="BK1060"/>
  <c r="J1060"/>
  <c r="J1061"/>
  <c r="BE1061"/>
  <c r="J86"/>
  <c r="BI1057"/>
  <c r="BH1057"/>
  <c r="BG1057"/>
  <c r="BF1057"/>
  <c r="T1057"/>
  <c r="R1057"/>
  <c r="P1057"/>
  <c r="BK1057"/>
  <c r="J1057"/>
  <c r="BE1057"/>
  <c r="BI1054"/>
  <c r="BH1054"/>
  <c r="BG1054"/>
  <c r="BF1054"/>
  <c r="T1054"/>
  <c r="R1054"/>
  <c r="P1054"/>
  <c r="BK1054"/>
  <c r="J1054"/>
  <c r="BE1054"/>
  <c r="BI1051"/>
  <c r="BH1051"/>
  <c r="BG1051"/>
  <c r="BF1051"/>
  <c r="T1051"/>
  <c r="R1051"/>
  <c r="P1051"/>
  <c r="BK1051"/>
  <c r="J1051"/>
  <c r="BE1051"/>
  <c r="BI1042"/>
  <c r="BH1042"/>
  <c r="BG1042"/>
  <c r="BF1042"/>
  <c r="T1042"/>
  <c r="R1042"/>
  <c r="P1042"/>
  <c r="BK1042"/>
  <c r="J1042"/>
  <c r="BE1042"/>
  <c r="BI1040"/>
  <c r="BH1040"/>
  <c r="BG1040"/>
  <c r="BF1040"/>
  <c r="T1040"/>
  <c r="R1040"/>
  <c r="P1040"/>
  <c r="BK1040"/>
  <c r="J1040"/>
  <c r="BE1040"/>
  <c r="BI1037"/>
  <c r="BH1037"/>
  <c r="BG1037"/>
  <c r="BF1037"/>
  <c r="T1037"/>
  <c r="R1037"/>
  <c r="P1037"/>
  <c r="BK1037"/>
  <c r="J1037"/>
  <c r="BE1037"/>
  <c r="BI1032"/>
  <c r="BH1032"/>
  <c r="BG1032"/>
  <c r="BF1032"/>
  <c r="T1032"/>
  <c r="R1032"/>
  <c r="P1032"/>
  <c r="BK1032"/>
  <c r="J1032"/>
  <c r="BE1032"/>
  <c r="BI1027"/>
  <c r="BH1027"/>
  <c r="BG1027"/>
  <c r="BF1027"/>
  <c r="T1027"/>
  <c r="R1027"/>
  <c r="P1027"/>
  <c r="BK1027"/>
  <c r="J1027"/>
  <c r="BE1027"/>
  <c r="BI1018"/>
  <c r="BH1018"/>
  <c r="BG1018"/>
  <c r="BF1018"/>
  <c r="T1018"/>
  <c r="R1018"/>
  <c r="P1018"/>
  <c r="BK1018"/>
  <c r="J1018"/>
  <c r="BE1018"/>
  <c r="BI1009"/>
  <c r="BH1009"/>
  <c r="BG1009"/>
  <c r="BF1009"/>
  <c r="T1009"/>
  <c r="R1009"/>
  <c r="P1009"/>
  <c r="BK1009"/>
  <c r="J1009"/>
  <c r="BE1009"/>
  <c r="BI1000"/>
  <c r="BH1000"/>
  <c r="BG1000"/>
  <c r="BF1000"/>
  <c r="T1000"/>
  <c r="R1000"/>
  <c r="P1000"/>
  <c r="BK1000"/>
  <c r="J1000"/>
  <c r="BE1000"/>
  <c r="BI997"/>
  <c r="BH997"/>
  <c r="BG997"/>
  <c r="BF997"/>
  <c r="T997"/>
  <c r="R997"/>
  <c r="P997"/>
  <c r="BK997"/>
  <c r="J997"/>
  <c r="BE997"/>
  <c r="BI988"/>
  <c r="BH988"/>
  <c r="BG988"/>
  <c r="BF988"/>
  <c r="T988"/>
  <c r="T987"/>
  <c r="R988"/>
  <c r="R987"/>
  <c r="P988"/>
  <c r="P987"/>
  <c r="BK988"/>
  <c r="BK987"/>
  <c r="J987"/>
  <c r="J988"/>
  <c r="BE988"/>
  <c r="J85"/>
  <c r="BI976"/>
  <c r="BH976"/>
  <c r="BG976"/>
  <c r="BF976"/>
  <c r="T976"/>
  <c r="T975"/>
  <c r="R976"/>
  <c r="R975"/>
  <c r="P976"/>
  <c r="P975"/>
  <c r="BK976"/>
  <c r="BK975"/>
  <c r="J975"/>
  <c r="J976"/>
  <c r="BE976"/>
  <c r="J84"/>
  <c r="BI972"/>
  <c r="BH972"/>
  <c r="BG972"/>
  <c r="BF972"/>
  <c r="T972"/>
  <c r="R972"/>
  <c r="P972"/>
  <c r="BK972"/>
  <c r="J972"/>
  <c r="BE972"/>
  <c r="BI966"/>
  <c r="BH966"/>
  <c r="BG966"/>
  <c r="BF966"/>
  <c r="T966"/>
  <c r="R966"/>
  <c r="P966"/>
  <c r="BK966"/>
  <c r="J966"/>
  <c r="BE966"/>
  <c r="BI963"/>
  <c r="BH963"/>
  <c r="BG963"/>
  <c r="BF963"/>
  <c r="T963"/>
  <c r="R963"/>
  <c r="P963"/>
  <c r="BK963"/>
  <c r="J963"/>
  <c r="BE963"/>
  <c r="BI961"/>
  <c r="BH961"/>
  <c r="BG961"/>
  <c r="BF961"/>
  <c r="T961"/>
  <c r="R961"/>
  <c r="P961"/>
  <c r="BK961"/>
  <c r="J961"/>
  <c r="BE961"/>
  <c r="BI958"/>
  <c r="BH958"/>
  <c r="BG958"/>
  <c r="BF958"/>
  <c r="T958"/>
  <c r="R958"/>
  <c r="P958"/>
  <c r="BK958"/>
  <c r="J958"/>
  <c r="BE958"/>
  <c r="BI953"/>
  <c r="BH953"/>
  <c r="BG953"/>
  <c r="BF953"/>
  <c r="T953"/>
  <c r="R953"/>
  <c r="P953"/>
  <c r="BK953"/>
  <c r="J953"/>
  <c r="BE953"/>
  <c r="BI950"/>
  <c r="BH950"/>
  <c r="BG950"/>
  <c r="BF950"/>
  <c r="T950"/>
  <c r="R950"/>
  <c r="P950"/>
  <c r="BK950"/>
  <c r="J950"/>
  <c r="BE950"/>
  <c r="BI945"/>
  <c r="BH945"/>
  <c r="BG945"/>
  <c r="BF945"/>
  <c r="T945"/>
  <c r="R945"/>
  <c r="P945"/>
  <c r="BK945"/>
  <c r="J945"/>
  <c r="BE945"/>
  <c r="BI934"/>
  <c r="BH934"/>
  <c r="BG934"/>
  <c r="BF934"/>
  <c r="T934"/>
  <c r="R934"/>
  <c r="P934"/>
  <c r="BK934"/>
  <c r="J934"/>
  <c r="BE934"/>
  <c r="BI928"/>
  <c r="BH928"/>
  <c r="BG928"/>
  <c r="BF928"/>
  <c r="T928"/>
  <c r="R928"/>
  <c r="P928"/>
  <c r="BK928"/>
  <c r="J928"/>
  <c r="BE928"/>
  <c r="BI922"/>
  <c r="BH922"/>
  <c r="BG922"/>
  <c r="BF922"/>
  <c r="T922"/>
  <c r="R922"/>
  <c r="P922"/>
  <c r="BK922"/>
  <c r="J922"/>
  <c r="BE922"/>
  <c r="BI916"/>
  <c r="BH916"/>
  <c r="BG916"/>
  <c r="BF916"/>
  <c r="T916"/>
  <c r="T915"/>
  <c r="R916"/>
  <c r="R915"/>
  <c r="P916"/>
  <c r="P915"/>
  <c r="BK916"/>
  <c r="BK915"/>
  <c r="J915"/>
  <c r="J916"/>
  <c r="BE916"/>
  <c r="J83"/>
  <c r="BI904"/>
  <c r="BH904"/>
  <c r="BG904"/>
  <c r="BF904"/>
  <c r="T904"/>
  <c r="T903"/>
  <c r="R904"/>
  <c r="R903"/>
  <c r="P904"/>
  <c r="P903"/>
  <c r="BK904"/>
  <c r="BK903"/>
  <c r="J903"/>
  <c r="J904"/>
  <c r="BE904"/>
  <c r="J82"/>
  <c r="BI900"/>
  <c r="BH900"/>
  <c r="BG900"/>
  <c r="BF900"/>
  <c r="T900"/>
  <c r="R900"/>
  <c r="P900"/>
  <c r="BK900"/>
  <c r="J900"/>
  <c r="BE900"/>
  <c r="BI895"/>
  <c r="BH895"/>
  <c r="BG895"/>
  <c r="BF895"/>
  <c r="T895"/>
  <c r="R895"/>
  <c r="P895"/>
  <c r="BK895"/>
  <c r="J895"/>
  <c r="BE895"/>
  <c r="BI885"/>
  <c r="BH885"/>
  <c r="BG885"/>
  <c r="BF885"/>
  <c r="T885"/>
  <c r="R885"/>
  <c r="P885"/>
  <c r="BK885"/>
  <c r="J885"/>
  <c r="BE885"/>
  <c r="BI875"/>
  <c r="BH875"/>
  <c r="BG875"/>
  <c r="BF875"/>
  <c r="T875"/>
  <c r="R875"/>
  <c r="P875"/>
  <c r="BK875"/>
  <c r="J875"/>
  <c r="BE875"/>
  <c r="BI865"/>
  <c r="BH865"/>
  <c r="BG865"/>
  <c r="BF865"/>
  <c r="T865"/>
  <c r="R865"/>
  <c r="P865"/>
  <c r="BK865"/>
  <c r="J865"/>
  <c r="BE865"/>
  <c r="BI862"/>
  <c r="BH862"/>
  <c r="BG862"/>
  <c r="BF862"/>
  <c r="T862"/>
  <c r="R862"/>
  <c r="P862"/>
  <c r="BK862"/>
  <c r="J862"/>
  <c r="BE862"/>
  <c r="BI852"/>
  <c r="BH852"/>
  <c r="BG852"/>
  <c r="BF852"/>
  <c r="T852"/>
  <c r="R852"/>
  <c r="P852"/>
  <c r="BK852"/>
  <c r="J852"/>
  <c r="BE852"/>
  <c r="BI849"/>
  <c r="BH849"/>
  <c r="BG849"/>
  <c r="BF849"/>
  <c r="T849"/>
  <c r="R849"/>
  <c r="P849"/>
  <c r="BK849"/>
  <c r="J849"/>
  <c r="BE849"/>
  <c r="BI840"/>
  <c r="BH840"/>
  <c r="BG840"/>
  <c r="BF840"/>
  <c r="T840"/>
  <c r="T839"/>
  <c r="R840"/>
  <c r="R839"/>
  <c r="P840"/>
  <c r="P839"/>
  <c r="BK840"/>
  <c r="BK839"/>
  <c r="J839"/>
  <c r="J840"/>
  <c r="BE840"/>
  <c r="J81"/>
  <c r="BI836"/>
  <c r="BH836"/>
  <c r="BG836"/>
  <c r="BF836"/>
  <c r="T836"/>
  <c r="R836"/>
  <c r="P836"/>
  <c r="BK836"/>
  <c r="J836"/>
  <c r="BE836"/>
  <c r="BI834"/>
  <c r="BH834"/>
  <c r="BG834"/>
  <c r="BF834"/>
  <c r="T834"/>
  <c r="R834"/>
  <c r="P834"/>
  <c r="BK834"/>
  <c r="J834"/>
  <c r="BE834"/>
  <c r="BI832"/>
  <c r="BH832"/>
  <c r="BG832"/>
  <c r="BF832"/>
  <c r="T832"/>
  <c r="T831"/>
  <c r="R832"/>
  <c r="R831"/>
  <c r="P832"/>
  <c r="P831"/>
  <c r="BK832"/>
  <c r="BK831"/>
  <c r="J831"/>
  <c r="J832"/>
  <c r="BE832"/>
  <c r="J80"/>
  <c r="BI828"/>
  <c r="BH828"/>
  <c r="BG828"/>
  <c r="BF828"/>
  <c r="T828"/>
  <c r="R828"/>
  <c r="P828"/>
  <c r="BK828"/>
  <c r="J828"/>
  <c r="BE828"/>
  <c r="BI825"/>
  <c r="BH825"/>
  <c r="BG825"/>
  <c r="BF825"/>
  <c r="T825"/>
  <c r="R825"/>
  <c r="P825"/>
  <c r="BK825"/>
  <c r="J825"/>
  <c r="BE825"/>
  <c r="BI822"/>
  <c r="BH822"/>
  <c r="BG822"/>
  <c r="BF822"/>
  <c r="T822"/>
  <c r="R822"/>
  <c r="P822"/>
  <c r="BK822"/>
  <c r="J822"/>
  <c r="BE822"/>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1"/>
  <c r="BH801"/>
  <c r="BG801"/>
  <c r="BF801"/>
  <c r="T801"/>
  <c r="R801"/>
  <c r="P801"/>
  <c r="BK801"/>
  <c r="J801"/>
  <c r="BE801"/>
  <c r="BI797"/>
  <c r="BH797"/>
  <c r="BG797"/>
  <c r="BF797"/>
  <c r="T797"/>
  <c r="R797"/>
  <c r="P797"/>
  <c r="BK797"/>
  <c r="J797"/>
  <c r="BE797"/>
  <c r="BI793"/>
  <c r="BH793"/>
  <c r="BG793"/>
  <c r="BF793"/>
  <c r="T793"/>
  <c r="R793"/>
  <c r="P793"/>
  <c r="BK793"/>
  <c r="J793"/>
  <c r="BE793"/>
  <c r="BI790"/>
  <c r="BH790"/>
  <c r="BG790"/>
  <c r="BF790"/>
  <c r="T790"/>
  <c r="R790"/>
  <c r="P790"/>
  <c r="BK790"/>
  <c r="J790"/>
  <c r="BE790"/>
  <c r="BI786"/>
  <c r="BH786"/>
  <c r="BG786"/>
  <c r="BF786"/>
  <c r="T786"/>
  <c r="R786"/>
  <c r="P786"/>
  <c r="BK786"/>
  <c r="J786"/>
  <c r="BE786"/>
  <c r="BI781"/>
  <c r="BH781"/>
  <c r="BG781"/>
  <c r="BF781"/>
  <c r="T781"/>
  <c r="R781"/>
  <c r="P781"/>
  <c r="BK781"/>
  <c r="J781"/>
  <c r="BE781"/>
  <c r="BI779"/>
  <c r="BH779"/>
  <c r="BG779"/>
  <c r="BF779"/>
  <c r="T779"/>
  <c r="R779"/>
  <c r="P779"/>
  <c r="BK779"/>
  <c r="J779"/>
  <c r="BE779"/>
  <c r="BI777"/>
  <c r="BH777"/>
  <c r="BG777"/>
  <c r="BF777"/>
  <c r="T777"/>
  <c r="T776"/>
  <c r="R777"/>
  <c r="R776"/>
  <c r="P777"/>
  <c r="P776"/>
  <c r="BK777"/>
  <c r="BK776"/>
  <c r="J776"/>
  <c r="J777"/>
  <c r="BE777"/>
  <c r="J79"/>
  <c r="BI773"/>
  <c r="BH773"/>
  <c r="BG773"/>
  <c r="BF773"/>
  <c r="T773"/>
  <c r="R773"/>
  <c r="P773"/>
  <c r="BK773"/>
  <c r="J773"/>
  <c r="BE773"/>
  <c r="BI771"/>
  <c r="BH771"/>
  <c r="BG771"/>
  <c r="BF771"/>
  <c r="T771"/>
  <c r="R771"/>
  <c r="P771"/>
  <c r="BK771"/>
  <c r="J771"/>
  <c r="BE771"/>
  <c r="BI766"/>
  <c r="BH766"/>
  <c r="BG766"/>
  <c r="BF766"/>
  <c r="T766"/>
  <c r="R766"/>
  <c r="P766"/>
  <c r="BK766"/>
  <c r="J766"/>
  <c r="BE766"/>
  <c r="BI761"/>
  <c r="BH761"/>
  <c r="BG761"/>
  <c r="BF761"/>
  <c r="T761"/>
  <c r="R761"/>
  <c r="P761"/>
  <c r="BK761"/>
  <c r="J761"/>
  <c r="BE761"/>
  <c r="BI759"/>
  <c r="BH759"/>
  <c r="BG759"/>
  <c r="BF759"/>
  <c r="T759"/>
  <c r="R759"/>
  <c r="P759"/>
  <c r="BK759"/>
  <c r="J759"/>
  <c r="BE759"/>
  <c r="BI757"/>
  <c r="BH757"/>
  <c r="BG757"/>
  <c r="BF757"/>
  <c r="T757"/>
  <c r="T756"/>
  <c r="R757"/>
  <c r="R756"/>
  <c r="P757"/>
  <c r="P756"/>
  <c r="BK757"/>
  <c r="BK756"/>
  <c r="J756"/>
  <c r="J757"/>
  <c r="BE757"/>
  <c r="J78"/>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R748"/>
  <c r="P748"/>
  <c r="BK748"/>
  <c r="J748"/>
  <c r="BE748"/>
  <c r="BI743"/>
  <c r="BH743"/>
  <c r="BG743"/>
  <c r="BF743"/>
  <c r="T743"/>
  <c r="R743"/>
  <c r="P743"/>
  <c r="BK743"/>
  <c r="J743"/>
  <c r="BE743"/>
  <c r="BI740"/>
  <c r="BH740"/>
  <c r="BG740"/>
  <c r="BF740"/>
  <c r="T740"/>
  <c r="R740"/>
  <c r="P740"/>
  <c r="BK740"/>
  <c r="J740"/>
  <c r="BE740"/>
  <c r="BI735"/>
  <c r="BH735"/>
  <c r="BG735"/>
  <c r="BF735"/>
  <c r="T735"/>
  <c r="R735"/>
  <c r="P735"/>
  <c r="BK735"/>
  <c r="J735"/>
  <c r="BE735"/>
  <c r="BI733"/>
  <c r="BH733"/>
  <c r="BG733"/>
  <c r="BF733"/>
  <c r="T733"/>
  <c r="R733"/>
  <c r="P733"/>
  <c r="BK733"/>
  <c r="J733"/>
  <c r="BE733"/>
  <c r="BI728"/>
  <c r="BH728"/>
  <c r="BG728"/>
  <c r="BF728"/>
  <c r="T728"/>
  <c r="R728"/>
  <c r="P728"/>
  <c r="BK728"/>
  <c r="J728"/>
  <c r="BE728"/>
  <c r="BI726"/>
  <c r="BH726"/>
  <c r="BG726"/>
  <c r="BF726"/>
  <c r="T726"/>
  <c r="R726"/>
  <c r="P726"/>
  <c r="BK726"/>
  <c r="J726"/>
  <c r="BE726"/>
  <c r="BI724"/>
  <c r="BH724"/>
  <c r="BG724"/>
  <c r="BF724"/>
  <c r="T724"/>
  <c r="R724"/>
  <c r="P724"/>
  <c r="BK724"/>
  <c r="J724"/>
  <c r="BE724"/>
  <c r="BI722"/>
  <c r="BH722"/>
  <c r="BG722"/>
  <c r="BF722"/>
  <c r="T722"/>
  <c r="R722"/>
  <c r="P722"/>
  <c r="BK722"/>
  <c r="J722"/>
  <c r="BE722"/>
  <c r="BI720"/>
  <c r="BH720"/>
  <c r="BG720"/>
  <c r="BF720"/>
  <c r="T720"/>
  <c r="T719"/>
  <c r="R720"/>
  <c r="R719"/>
  <c r="P720"/>
  <c r="P719"/>
  <c r="BK720"/>
  <c r="BK719"/>
  <c r="J719"/>
  <c r="J720"/>
  <c r="BE720"/>
  <c r="J77"/>
  <c r="BI716"/>
  <c r="BH716"/>
  <c r="BG716"/>
  <c r="BF716"/>
  <c r="T716"/>
  <c r="R716"/>
  <c r="P716"/>
  <c r="BK716"/>
  <c r="J716"/>
  <c r="BE716"/>
  <c r="BI714"/>
  <c r="BH714"/>
  <c r="BG714"/>
  <c r="BF714"/>
  <c r="T714"/>
  <c r="R714"/>
  <c r="P714"/>
  <c r="BK714"/>
  <c r="J714"/>
  <c r="BE714"/>
  <c r="BI710"/>
  <c r="BH710"/>
  <c r="BG710"/>
  <c r="BF710"/>
  <c r="T710"/>
  <c r="R710"/>
  <c r="P710"/>
  <c r="BK710"/>
  <c r="J710"/>
  <c r="BE710"/>
  <c r="BI708"/>
  <c r="BH708"/>
  <c r="BG708"/>
  <c r="BF708"/>
  <c r="T708"/>
  <c r="R708"/>
  <c r="P708"/>
  <c r="BK708"/>
  <c r="J708"/>
  <c r="BE708"/>
  <c r="BI704"/>
  <c r="BH704"/>
  <c r="BG704"/>
  <c r="BF704"/>
  <c r="T704"/>
  <c r="R704"/>
  <c r="P704"/>
  <c r="BK704"/>
  <c r="J704"/>
  <c r="BE704"/>
  <c r="BI702"/>
  <c r="BH702"/>
  <c r="BG702"/>
  <c r="BF702"/>
  <c r="T702"/>
  <c r="R702"/>
  <c r="P702"/>
  <c r="BK702"/>
  <c r="J702"/>
  <c r="BE702"/>
  <c r="BI698"/>
  <c r="BH698"/>
  <c r="BG698"/>
  <c r="BF698"/>
  <c r="T698"/>
  <c r="R698"/>
  <c r="P698"/>
  <c r="BK698"/>
  <c r="J698"/>
  <c r="BE698"/>
  <c r="BI696"/>
  <c r="BH696"/>
  <c r="BG696"/>
  <c r="BF696"/>
  <c r="T696"/>
  <c r="R696"/>
  <c r="P696"/>
  <c r="BK696"/>
  <c r="J696"/>
  <c r="BE696"/>
  <c r="BI694"/>
  <c r="BH694"/>
  <c r="BG694"/>
  <c r="BF694"/>
  <c r="T694"/>
  <c r="R694"/>
  <c r="P694"/>
  <c r="BK694"/>
  <c r="J694"/>
  <c r="BE694"/>
  <c r="BI690"/>
  <c r="BH690"/>
  <c r="BG690"/>
  <c r="BF690"/>
  <c r="T690"/>
  <c r="R690"/>
  <c r="P690"/>
  <c r="BK690"/>
  <c r="J690"/>
  <c r="BE690"/>
  <c r="BI688"/>
  <c r="BH688"/>
  <c r="BG688"/>
  <c r="BF688"/>
  <c r="T688"/>
  <c r="R688"/>
  <c r="P688"/>
  <c r="BK688"/>
  <c r="J688"/>
  <c r="BE688"/>
  <c r="BI684"/>
  <c r="BH684"/>
  <c r="BG684"/>
  <c r="BF684"/>
  <c r="T684"/>
  <c r="T683"/>
  <c r="R684"/>
  <c r="R683"/>
  <c r="P684"/>
  <c r="P683"/>
  <c r="BK684"/>
  <c r="BK683"/>
  <c r="J683"/>
  <c r="J684"/>
  <c r="BE684"/>
  <c r="J76"/>
  <c r="BI680"/>
  <c r="BH680"/>
  <c r="BG680"/>
  <c r="BF680"/>
  <c r="T680"/>
  <c r="R680"/>
  <c r="P680"/>
  <c r="BK680"/>
  <c r="J680"/>
  <c r="BE680"/>
  <c r="BI677"/>
  <c r="BH677"/>
  <c r="BG677"/>
  <c r="BF677"/>
  <c r="T677"/>
  <c r="R677"/>
  <c r="P677"/>
  <c r="BK677"/>
  <c r="J677"/>
  <c r="BE677"/>
  <c r="BI673"/>
  <c r="BH673"/>
  <c r="BG673"/>
  <c r="BF673"/>
  <c r="T673"/>
  <c r="R673"/>
  <c r="P673"/>
  <c r="BK673"/>
  <c r="J673"/>
  <c r="BE673"/>
  <c r="BI669"/>
  <c r="BH669"/>
  <c r="BG669"/>
  <c r="BF669"/>
  <c r="T669"/>
  <c r="T668"/>
  <c r="R669"/>
  <c r="R668"/>
  <c r="P669"/>
  <c r="P668"/>
  <c r="BK669"/>
  <c r="BK668"/>
  <c r="J668"/>
  <c r="J669"/>
  <c r="BE669"/>
  <c r="J75"/>
  <c r="BI665"/>
  <c r="BH665"/>
  <c r="BG665"/>
  <c r="BF665"/>
  <c r="T665"/>
  <c r="R665"/>
  <c r="P665"/>
  <c r="BK665"/>
  <c r="J665"/>
  <c r="BE665"/>
  <c r="BI662"/>
  <c r="BH662"/>
  <c r="BG662"/>
  <c r="BF662"/>
  <c r="T662"/>
  <c r="R662"/>
  <c r="P662"/>
  <c r="BK662"/>
  <c r="J662"/>
  <c r="BE662"/>
  <c r="BI659"/>
  <c r="BH659"/>
  <c r="BG659"/>
  <c r="BF659"/>
  <c r="T659"/>
  <c r="T658"/>
  <c r="R659"/>
  <c r="R658"/>
  <c r="P659"/>
  <c r="P658"/>
  <c r="BK659"/>
  <c r="BK658"/>
  <c r="J658"/>
  <c r="J659"/>
  <c r="BE659"/>
  <c r="J74"/>
  <c r="BI655"/>
  <c r="BH655"/>
  <c r="BG655"/>
  <c r="BF655"/>
  <c r="T655"/>
  <c r="R655"/>
  <c r="P655"/>
  <c r="BK655"/>
  <c r="J655"/>
  <c r="BE655"/>
  <c r="BI652"/>
  <c r="BH652"/>
  <c r="BG652"/>
  <c r="BF652"/>
  <c r="T652"/>
  <c r="R652"/>
  <c r="P652"/>
  <c r="BK652"/>
  <c r="J652"/>
  <c r="BE652"/>
  <c r="BI646"/>
  <c r="BH646"/>
  <c r="BG646"/>
  <c r="BF646"/>
  <c r="T646"/>
  <c r="R646"/>
  <c r="P646"/>
  <c r="BK646"/>
  <c r="J646"/>
  <c r="BE646"/>
  <c r="BI641"/>
  <c r="BH641"/>
  <c r="BG641"/>
  <c r="BF641"/>
  <c r="T641"/>
  <c r="R641"/>
  <c r="P641"/>
  <c r="BK641"/>
  <c r="J641"/>
  <c r="BE641"/>
  <c r="BI637"/>
  <c r="BH637"/>
  <c r="BG637"/>
  <c r="BF637"/>
  <c r="T637"/>
  <c r="R637"/>
  <c r="P637"/>
  <c r="BK637"/>
  <c r="J637"/>
  <c r="BE637"/>
  <c r="BI632"/>
  <c r="BH632"/>
  <c r="BG632"/>
  <c r="BF632"/>
  <c r="T632"/>
  <c r="R632"/>
  <c r="P632"/>
  <c r="BK632"/>
  <c r="J632"/>
  <c r="BE632"/>
  <c r="BI626"/>
  <c r="BH626"/>
  <c r="BG626"/>
  <c r="BF626"/>
  <c r="T626"/>
  <c r="T625"/>
  <c r="R626"/>
  <c r="R625"/>
  <c r="P626"/>
  <c r="P625"/>
  <c r="BK626"/>
  <c r="BK625"/>
  <c r="J625"/>
  <c r="J626"/>
  <c r="BE626"/>
  <c r="J73"/>
  <c r="BI622"/>
  <c r="BH622"/>
  <c r="BG622"/>
  <c r="BF622"/>
  <c r="T622"/>
  <c r="R622"/>
  <c r="P622"/>
  <c r="BK622"/>
  <c r="J622"/>
  <c r="BE622"/>
  <c r="BI619"/>
  <c r="BH619"/>
  <c r="BG619"/>
  <c r="BF619"/>
  <c r="T619"/>
  <c r="T618"/>
  <c r="R619"/>
  <c r="R618"/>
  <c r="P619"/>
  <c r="P618"/>
  <c r="BK619"/>
  <c r="BK618"/>
  <c r="J618"/>
  <c r="J619"/>
  <c r="BE619"/>
  <c r="J72"/>
  <c r="BI615"/>
  <c r="BH615"/>
  <c r="BG615"/>
  <c r="BF615"/>
  <c r="T615"/>
  <c r="R615"/>
  <c r="P615"/>
  <c r="BK615"/>
  <c r="J615"/>
  <c r="BE615"/>
  <c r="BI612"/>
  <c r="BH612"/>
  <c r="BG612"/>
  <c r="BF612"/>
  <c r="T612"/>
  <c r="R612"/>
  <c r="P612"/>
  <c r="BK612"/>
  <c r="J612"/>
  <c r="BE612"/>
  <c r="BI609"/>
  <c r="BH609"/>
  <c r="BG609"/>
  <c r="BF609"/>
  <c r="T609"/>
  <c r="R609"/>
  <c r="P609"/>
  <c r="BK609"/>
  <c r="J609"/>
  <c r="BE609"/>
  <c r="BI607"/>
  <c r="BH607"/>
  <c r="BG607"/>
  <c r="BF607"/>
  <c r="T607"/>
  <c r="R607"/>
  <c r="P607"/>
  <c r="BK607"/>
  <c r="J607"/>
  <c r="BE607"/>
  <c r="BI605"/>
  <c r="BH605"/>
  <c r="BG605"/>
  <c r="BF605"/>
  <c r="T605"/>
  <c r="R605"/>
  <c r="P605"/>
  <c r="BK605"/>
  <c r="J605"/>
  <c r="BE605"/>
  <c r="BI603"/>
  <c r="BH603"/>
  <c r="BG603"/>
  <c r="BF603"/>
  <c r="T603"/>
  <c r="R603"/>
  <c r="P603"/>
  <c r="BK603"/>
  <c r="J603"/>
  <c r="BE603"/>
  <c r="BI600"/>
  <c r="BH600"/>
  <c r="BG600"/>
  <c r="BF600"/>
  <c r="T600"/>
  <c r="R600"/>
  <c r="P600"/>
  <c r="BK600"/>
  <c r="J600"/>
  <c r="BE600"/>
  <c r="BI597"/>
  <c r="BH597"/>
  <c r="BG597"/>
  <c r="BF597"/>
  <c r="T597"/>
  <c r="R597"/>
  <c r="P597"/>
  <c r="BK597"/>
  <c r="J597"/>
  <c r="BE597"/>
  <c r="BI593"/>
  <c r="BH593"/>
  <c r="BG593"/>
  <c r="BF593"/>
  <c r="T593"/>
  <c r="R593"/>
  <c r="P593"/>
  <c r="BK593"/>
  <c r="J593"/>
  <c r="BE593"/>
  <c r="BI591"/>
  <c r="BH591"/>
  <c r="BG591"/>
  <c r="BF591"/>
  <c r="T591"/>
  <c r="R591"/>
  <c r="P591"/>
  <c r="BK591"/>
  <c r="J591"/>
  <c r="BE591"/>
  <c r="BI589"/>
  <c r="BH589"/>
  <c r="BG589"/>
  <c r="BF589"/>
  <c r="T589"/>
  <c r="R589"/>
  <c r="P589"/>
  <c r="BK589"/>
  <c r="J589"/>
  <c r="BE589"/>
  <c r="BI587"/>
  <c r="BH587"/>
  <c r="BG587"/>
  <c r="BF587"/>
  <c r="T587"/>
  <c r="R587"/>
  <c r="P587"/>
  <c r="BK587"/>
  <c r="J587"/>
  <c r="BE587"/>
  <c r="BI584"/>
  <c r="BH584"/>
  <c r="BG584"/>
  <c r="BF584"/>
  <c r="T584"/>
  <c r="R584"/>
  <c r="P584"/>
  <c r="BK584"/>
  <c r="J584"/>
  <c r="BE584"/>
  <c r="BI581"/>
  <c r="BH581"/>
  <c r="BG581"/>
  <c r="BF581"/>
  <c r="T581"/>
  <c r="R581"/>
  <c r="P581"/>
  <c r="BK581"/>
  <c r="J581"/>
  <c r="BE581"/>
  <c r="BI579"/>
  <c r="BH579"/>
  <c r="BG579"/>
  <c r="BF579"/>
  <c r="T579"/>
  <c r="R579"/>
  <c r="P579"/>
  <c r="BK579"/>
  <c r="J579"/>
  <c r="BE579"/>
  <c r="BI576"/>
  <c r="BH576"/>
  <c r="BG576"/>
  <c r="BF576"/>
  <c r="T576"/>
  <c r="R576"/>
  <c r="P576"/>
  <c r="BK576"/>
  <c r="J576"/>
  <c r="BE576"/>
  <c r="BI574"/>
  <c r="BH574"/>
  <c r="BG574"/>
  <c r="BF574"/>
  <c r="T574"/>
  <c r="T573"/>
  <c r="R574"/>
  <c r="R573"/>
  <c r="P574"/>
  <c r="P573"/>
  <c r="BK574"/>
  <c r="BK573"/>
  <c r="J573"/>
  <c r="J574"/>
  <c r="BE574"/>
  <c r="J71"/>
  <c r="BI570"/>
  <c r="BH570"/>
  <c r="BG570"/>
  <c r="BF570"/>
  <c r="T570"/>
  <c r="R570"/>
  <c r="P570"/>
  <c r="BK570"/>
  <c r="J570"/>
  <c r="BE570"/>
  <c r="BI567"/>
  <c r="BH567"/>
  <c r="BG567"/>
  <c r="BF567"/>
  <c r="T567"/>
  <c r="R567"/>
  <c r="P567"/>
  <c r="BK567"/>
  <c r="J567"/>
  <c r="BE567"/>
  <c r="BI565"/>
  <c r="BH565"/>
  <c r="BG565"/>
  <c r="BF565"/>
  <c r="T565"/>
  <c r="R565"/>
  <c r="P565"/>
  <c r="BK565"/>
  <c r="J565"/>
  <c r="BE565"/>
  <c r="BI556"/>
  <c r="BH556"/>
  <c r="BG556"/>
  <c r="BF556"/>
  <c r="T556"/>
  <c r="R556"/>
  <c r="P556"/>
  <c r="BK556"/>
  <c r="J556"/>
  <c r="BE556"/>
  <c r="BI547"/>
  <c r="BH547"/>
  <c r="BG547"/>
  <c r="BF547"/>
  <c r="T547"/>
  <c r="R547"/>
  <c r="P547"/>
  <c r="BK547"/>
  <c r="J547"/>
  <c r="BE547"/>
  <c r="BI545"/>
  <c r="BH545"/>
  <c r="BG545"/>
  <c r="BF545"/>
  <c r="T545"/>
  <c r="R545"/>
  <c r="P545"/>
  <c r="BK545"/>
  <c r="J545"/>
  <c r="BE545"/>
  <c r="BI542"/>
  <c r="BH542"/>
  <c r="BG542"/>
  <c r="BF542"/>
  <c r="T542"/>
  <c r="R542"/>
  <c r="P542"/>
  <c r="BK542"/>
  <c r="J542"/>
  <c r="BE542"/>
  <c r="BI539"/>
  <c r="BH539"/>
  <c r="BG539"/>
  <c r="BF539"/>
  <c r="T539"/>
  <c r="R539"/>
  <c r="P539"/>
  <c r="BK539"/>
  <c r="J539"/>
  <c r="BE539"/>
  <c r="BI530"/>
  <c r="BH530"/>
  <c r="BG530"/>
  <c r="BF530"/>
  <c r="T530"/>
  <c r="R530"/>
  <c r="P530"/>
  <c r="BK530"/>
  <c r="J530"/>
  <c r="BE530"/>
  <c r="BI527"/>
  <c r="BH527"/>
  <c r="BG527"/>
  <c r="BF527"/>
  <c r="T527"/>
  <c r="R527"/>
  <c r="P527"/>
  <c r="BK527"/>
  <c r="J527"/>
  <c r="BE527"/>
  <c r="BI518"/>
  <c r="BH518"/>
  <c r="BG518"/>
  <c r="BF518"/>
  <c r="T518"/>
  <c r="R518"/>
  <c r="P518"/>
  <c r="BK518"/>
  <c r="J518"/>
  <c r="BE518"/>
  <c r="BI514"/>
  <c r="BH514"/>
  <c r="BG514"/>
  <c r="BF514"/>
  <c r="T514"/>
  <c r="R514"/>
  <c r="P514"/>
  <c r="BK514"/>
  <c r="J514"/>
  <c r="BE514"/>
  <c r="BI511"/>
  <c r="BH511"/>
  <c r="BG511"/>
  <c r="BF511"/>
  <c r="T511"/>
  <c r="R511"/>
  <c r="P511"/>
  <c r="BK511"/>
  <c r="J511"/>
  <c r="BE511"/>
  <c r="BI509"/>
  <c r="BH509"/>
  <c r="BG509"/>
  <c r="BF509"/>
  <c r="T509"/>
  <c r="R509"/>
  <c r="P509"/>
  <c r="BK509"/>
  <c r="J509"/>
  <c r="BE509"/>
  <c r="BI501"/>
  <c r="BH501"/>
  <c r="BG501"/>
  <c r="BF501"/>
  <c r="T501"/>
  <c r="T500"/>
  <c r="R501"/>
  <c r="R500"/>
  <c r="P501"/>
  <c r="P500"/>
  <c r="BK501"/>
  <c r="BK500"/>
  <c r="J500"/>
  <c r="J501"/>
  <c r="BE501"/>
  <c r="J70"/>
  <c r="BI497"/>
  <c r="BH497"/>
  <c r="BG497"/>
  <c r="BF497"/>
  <c r="T497"/>
  <c r="R497"/>
  <c r="P497"/>
  <c r="BK497"/>
  <c r="J497"/>
  <c r="BE497"/>
  <c r="BI494"/>
  <c r="BH494"/>
  <c r="BG494"/>
  <c r="BF494"/>
  <c r="T494"/>
  <c r="R494"/>
  <c r="P494"/>
  <c r="BK494"/>
  <c r="J494"/>
  <c r="BE494"/>
  <c r="BI492"/>
  <c r="BH492"/>
  <c r="BG492"/>
  <c r="BF492"/>
  <c r="T492"/>
  <c r="R492"/>
  <c r="P492"/>
  <c r="BK492"/>
  <c r="J492"/>
  <c r="BE492"/>
  <c r="BI486"/>
  <c r="BH486"/>
  <c r="BG486"/>
  <c r="BF486"/>
  <c r="T486"/>
  <c r="R486"/>
  <c r="P486"/>
  <c r="BK486"/>
  <c r="J486"/>
  <c r="BE486"/>
  <c r="BI484"/>
  <c r="BH484"/>
  <c r="BG484"/>
  <c r="BF484"/>
  <c r="T484"/>
  <c r="R484"/>
  <c r="P484"/>
  <c r="BK484"/>
  <c r="J484"/>
  <c r="BE484"/>
  <c r="BI479"/>
  <c r="BH479"/>
  <c r="BG479"/>
  <c r="BF479"/>
  <c r="T479"/>
  <c r="R479"/>
  <c r="P479"/>
  <c r="BK479"/>
  <c r="J479"/>
  <c r="BE479"/>
  <c r="BI474"/>
  <c r="BH474"/>
  <c r="BG474"/>
  <c r="BF474"/>
  <c r="T474"/>
  <c r="R474"/>
  <c r="P474"/>
  <c r="BK474"/>
  <c r="J474"/>
  <c r="BE474"/>
  <c r="BI464"/>
  <c r="BH464"/>
  <c r="BG464"/>
  <c r="BF464"/>
  <c r="T464"/>
  <c r="R464"/>
  <c r="P464"/>
  <c r="BK464"/>
  <c r="J464"/>
  <c r="BE464"/>
  <c r="BI459"/>
  <c r="BH459"/>
  <c r="BG459"/>
  <c r="BF459"/>
  <c r="T459"/>
  <c r="R459"/>
  <c r="P459"/>
  <c r="BK459"/>
  <c r="J459"/>
  <c r="BE459"/>
  <c r="BI448"/>
  <c r="BH448"/>
  <c r="BG448"/>
  <c r="BF448"/>
  <c r="T448"/>
  <c r="T447"/>
  <c r="R448"/>
  <c r="R447"/>
  <c r="P448"/>
  <c r="P447"/>
  <c r="BK448"/>
  <c r="BK447"/>
  <c r="J447"/>
  <c r="J448"/>
  <c r="BE448"/>
  <c r="J69"/>
  <c r="BI444"/>
  <c r="BH444"/>
  <c r="BG444"/>
  <c r="BF444"/>
  <c r="T444"/>
  <c r="R444"/>
  <c r="P444"/>
  <c r="BK444"/>
  <c r="J444"/>
  <c r="BE444"/>
  <c r="BI441"/>
  <c r="BH441"/>
  <c r="BG441"/>
  <c r="BF441"/>
  <c r="T441"/>
  <c r="R441"/>
  <c r="P441"/>
  <c r="BK441"/>
  <c r="J441"/>
  <c r="BE441"/>
  <c r="BI429"/>
  <c r="BH429"/>
  <c r="BG429"/>
  <c r="BF429"/>
  <c r="T429"/>
  <c r="T428"/>
  <c r="R429"/>
  <c r="R428"/>
  <c r="P429"/>
  <c r="P428"/>
  <c r="BK429"/>
  <c r="BK428"/>
  <c r="J428"/>
  <c r="J429"/>
  <c r="BE429"/>
  <c r="J68"/>
  <c r="BI425"/>
  <c r="BH425"/>
  <c r="BG425"/>
  <c r="BF425"/>
  <c r="T425"/>
  <c r="R425"/>
  <c r="P425"/>
  <c r="BK425"/>
  <c r="J425"/>
  <c r="BE425"/>
  <c r="BI420"/>
  <c r="BH420"/>
  <c r="BG420"/>
  <c r="BF420"/>
  <c r="T420"/>
  <c r="T419"/>
  <c r="T418"/>
  <c r="R420"/>
  <c r="R419"/>
  <c r="R418"/>
  <c r="P420"/>
  <c r="P419"/>
  <c r="P418"/>
  <c r="BK420"/>
  <c r="BK419"/>
  <c r="J419"/>
  <c r="BK418"/>
  <c r="J418"/>
  <c r="J420"/>
  <c r="BE420"/>
  <c r="J67"/>
  <c r="J66"/>
  <c r="BI415"/>
  <c r="BH415"/>
  <c r="BG415"/>
  <c r="BF415"/>
  <c r="T415"/>
  <c r="R415"/>
  <c r="P415"/>
  <c r="BK415"/>
  <c r="J415"/>
  <c r="BE415"/>
  <c r="BI412"/>
  <c r="BH412"/>
  <c r="BG412"/>
  <c r="BF412"/>
  <c r="T412"/>
  <c r="T411"/>
  <c r="R412"/>
  <c r="R411"/>
  <c r="P412"/>
  <c r="P411"/>
  <c r="BK412"/>
  <c r="BK411"/>
  <c r="J411"/>
  <c r="J412"/>
  <c r="BE412"/>
  <c r="J65"/>
  <c r="BI408"/>
  <c r="BH408"/>
  <c r="BG408"/>
  <c r="BF408"/>
  <c r="T408"/>
  <c r="R408"/>
  <c r="P408"/>
  <c r="BK408"/>
  <c r="J408"/>
  <c r="BE408"/>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T394"/>
  <c r="R395"/>
  <c r="R394"/>
  <c r="P395"/>
  <c r="P394"/>
  <c r="BK395"/>
  <c r="BK394"/>
  <c r="J394"/>
  <c r="J395"/>
  <c r="BE395"/>
  <c r="J64"/>
  <c r="BI386"/>
  <c r="BH386"/>
  <c r="BG386"/>
  <c r="BF386"/>
  <c r="T386"/>
  <c r="R386"/>
  <c r="P386"/>
  <c r="BK386"/>
  <c r="J386"/>
  <c r="BE386"/>
  <c r="BI365"/>
  <c r="BH365"/>
  <c r="BG365"/>
  <c r="BF365"/>
  <c r="T365"/>
  <c r="R365"/>
  <c r="P365"/>
  <c r="BK365"/>
  <c r="J365"/>
  <c r="BE365"/>
  <c r="BI352"/>
  <c r="BH352"/>
  <c r="BG352"/>
  <c r="BF352"/>
  <c r="T352"/>
  <c r="R352"/>
  <c r="P352"/>
  <c r="BK352"/>
  <c r="J352"/>
  <c r="BE352"/>
  <c r="BI343"/>
  <c r="BH343"/>
  <c r="BG343"/>
  <c r="BF343"/>
  <c r="T343"/>
  <c r="R343"/>
  <c r="P343"/>
  <c r="BK343"/>
  <c r="J343"/>
  <c r="BE343"/>
  <c r="BI337"/>
  <c r="BH337"/>
  <c r="BG337"/>
  <c r="BF337"/>
  <c r="T337"/>
  <c r="R337"/>
  <c r="P337"/>
  <c r="BK337"/>
  <c r="J337"/>
  <c r="BE337"/>
  <c r="BI332"/>
  <c r="BH332"/>
  <c r="BG332"/>
  <c r="BF332"/>
  <c r="T332"/>
  <c r="R332"/>
  <c r="P332"/>
  <c r="BK332"/>
  <c r="J332"/>
  <c r="BE332"/>
  <c r="BI328"/>
  <c r="BH328"/>
  <c r="BG328"/>
  <c r="BF328"/>
  <c r="T328"/>
  <c r="R328"/>
  <c r="P328"/>
  <c r="BK328"/>
  <c r="J328"/>
  <c r="BE328"/>
  <c r="BI322"/>
  <c r="BH322"/>
  <c r="BG322"/>
  <c r="BF322"/>
  <c r="T322"/>
  <c r="R322"/>
  <c r="P322"/>
  <c r="BK322"/>
  <c r="J322"/>
  <c r="BE322"/>
  <c r="BI311"/>
  <c r="BH311"/>
  <c r="BG311"/>
  <c r="BF311"/>
  <c r="T311"/>
  <c r="R311"/>
  <c r="P311"/>
  <c r="BK311"/>
  <c r="J311"/>
  <c r="BE311"/>
  <c r="BI307"/>
  <c r="BH307"/>
  <c r="BG307"/>
  <c r="BF307"/>
  <c r="T307"/>
  <c r="R307"/>
  <c r="P307"/>
  <c r="BK307"/>
  <c r="J307"/>
  <c r="BE307"/>
  <c r="BI296"/>
  <c r="BH296"/>
  <c r="BG296"/>
  <c r="BF296"/>
  <c r="T296"/>
  <c r="R296"/>
  <c r="P296"/>
  <c r="BK296"/>
  <c r="J296"/>
  <c r="BE296"/>
  <c r="BI284"/>
  <c r="BH284"/>
  <c r="BG284"/>
  <c r="BF284"/>
  <c r="T284"/>
  <c r="T283"/>
  <c r="R284"/>
  <c r="R283"/>
  <c r="P284"/>
  <c r="P283"/>
  <c r="BK284"/>
  <c r="BK283"/>
  <c r="J283"/>
  <c r="J284"/>
  <c r="BE284"/>
  <c r="J63"/>
  <c r="BI281"/>
  <c r="BH281"/>
  <c r="BG281"/>
  <c r="BF281"/>
  <c r="T281"/>
  <c r="R281"/>
  <c r="P281"/>
  <c r="BK281"/>
  <c r="J281"/>
  <c r="BE281"/>
  <c r="BI276"/>
  <c r="BH276"/>
  <c r="BG276"/>
  <c r="BF276"/>
  <c r="T276"/>
  <c r="R276"/>
  <c r="P276"/>
  <c r="BK276"/>
  <c r="J276"/>
  <c r="BE276"/>
  <c r="BI268"/>
  <c r="BH268"/>
  <c r="BG268"/>
  <c r="BF268"/>
  <c r="T268"/>
  <c r="R268"/>
  <c r="P268"/>
  <c r="BK268"/>
  <c r="J268"/>
  <c r="BE268"/>
  <c r="BI257"/>
  <c r="BH257"/>
  <c r="BG257"/>
  <c r="BF257"/>
  <c r="T257"/>
  <c r="R257"/>
  <c r="P257"/>
  <c r="BK257"/>
  <c r="J257"/>
  <c r="BE257"/>
  <c r="BI250"/>
  <c r="BH250"/>
  <c r="BG250"/>
  <c r="BF250"/>
  <c r="T250"/>
  <c r="R250"/>
  <c r="P250"/>
  <c r="BK250"/>
  <c r="J250"/>
  <c r="BE250"/>
  <c r="BI244"/>
  <c r="BH244"/>
  <c r="BG244"/>
  <c r="BF244"/>
  <c r="T244"/>
  <c r="R244"/>
  <c r="P244"/>
  <c r="BK244"/>
  <c r="J244"/>
  <c r="BE244"/>
  <c r="BI239"/>
  <c r="BH239"/>
  <c r="BG239"/>
  <c r="BF239"/>
  <c r="T239"/>
  <c r="R239"/>
  <c r="P239"/>
  <c r="BK239"/>
  <c r="J239"/>
  <c r="BE239"/>
  <c r="BI215"/>
  <c r="BH215"/>
  <c r="BG215"/>
  <c r="BF215"/>
  <c r="T215"/>
  <c r="R215"/>
  <c r="P215"/>
  <c r="BK215"/>
  <c r="J215"/>
  <c r="BE215"/>
  <c r="BI192"/>
  <c r="BH192"/>
  <c r="BG192"/>
  <c r="BF192"/>
  <c r="T192"/>
  <c r="R192"/>
  <c r="P192"/>
  <c r="BK192"/>
  <c r="J192"/>
  <c r="BE192"/>
  <c r="BI170"/>
  <c r="BH170"/>
  <c r="BG170"/>
  <c r="BF170"/>
  <c r="T170"/>
  <c r="R170"/>
  <c r="P170"/>
  <c r="BK170"/>
  <c r="J170"/>
  <c r="BE170"/>
  <c r="BI160"/>
  <c r="BH160"/>
  <c r="BG160"/>
  <c r="BF160"/>
  <c r="T160"/>
  <c r="R160"/>
  <c r="P160"/>
  <c r="BK160"/>
  <c r="J160"/>
  <c r="BE160"/>
  <c r="BI148"/>
  <c r="BH148"/>
  <c r="BG148"/>
  <c r="BF148"/>
  <c r="T148"/>
  <c r="R148"/>
  <c r="P148"/>
  <c r="BK148"/>
  <c r="J148"/>
  <c r="BE148"/>
  <c r="BI137"/>
  <c r="BH137"/>
  <c r="BG137"/>
  <c r="BF137"/>
  <c r="T137"/>
  <c r="T136"/>
  <c r="R137"/>
  <c r="R136"/>
  <c r="P137"/>
  <c r="P136"/>
  <c r="BK137"/>
  <c r="BK136"/>
  <c r="J136"/>
  <c r="J137"/>
  <c r="BE137"/>
  <c r="J62"/>
  <c r="BI131"/>
  <c r="BH131"/>
  <c r="BG131"/>
  <c r="BF131"/>
  <c r="T131"/>
  <c r="R131"/>
  <c r="P131"/>
  <c r="BK131"/>
  <c r="J131"/>
  <c r="BE131"/>
  <c r="BI121"/>
  <c r="BH121"/>
  <c r="BG121"/>
  <c r="BF121"/>
  <c r="T121"/>
  <c r="R121"/>
  <c r="P121"/>
  <c r="BK121"/>
  <c r="J121"/>
  <c r="BE121"/>
  <c r="BI110"/>
  <c r="F37"/>
  <c i="1" r="BD55"/>
  <c i="2" r="BH110"/>
  <c r="F36"/>
  <c i="1" r="BC55"/>
  <c i="2" r="BG110"/>
  <c r="F35"/>
  <c i="1" r="BB55"/>
  <c i="2" r="BF110"/>
  <c r="J34"/>
  <c i="1" r="AW55"/>
  <c i="2" r="F34"/>
  <c i="1" r="BA55"/>
  <c i="2" r="T110"/>
  <c r="T109"/>
  <c r="T108"/>
  <c r="T107"/>
  <c r="R110"/>
  <c r="R109"/>
  <c r="R108"/>
  <c r="R107"/>
  <c r="P110"/>
  <c r="P109"/>
  <c r="P108"/>
  <c r="P107"/>
  <c i="1" r="AU55"/>
  <c i="2" r="BK110"/>
  <c r="BK109"/>
  <c r="J109"/>
  <c r="BK108"/>
  <c r="J108"/>
  <c r="BK107"/>
  <c r="J107"/>
  <c r="J59"/>
  <c r="J30"/>
  <c i="1" r="AG55"/>
  <c i="2" r="J110"/>
  <c r="BE110"/>
  <c r="J33"/>
  <c i="1" r="AV55"/>
  <c i="2" r="F33"/>
  <c i="1" r="AZ55"/>
  <c i="2" r="J61"/>
  <c r="J60"/>
  <c r="J104"/>
  <c r="J103"/>
  <c r="F103"/>
  <c r="F101"/>
  <c r="E99"/>
  <c r="J55"/>
  <c r="J54"/>
  <c r="F54"/>
  <c r="F52"/>
  <c r="E50"/>
  <c r="J39"/>
  <c r="J18"/>
  <c r="E18"/>
  <c r="F104"/>
  <c r="F55"/>
  <c r="J17"/>
  <c r="J12"/>
  <c r="J101"/>
  <c r="J52"/>
  <c r="E7"/>
  <c r="E97"/>
  <c r="E48"/>
  <c i="1" r="BD54"/>
  <c r="W33"/>
  <c r="BC54"/>
  <c r="W32"/>
  <c r="BB54"/>
  <c r="W31"/>
  <c r="BA54"/>
  <c r="W30"/>
  <c r="AZ54"/>
  <c r="W29"/>
  <c r="AY54"/>
  <c r="AX54"/>
  <c r="AW54"/>
  <c r="AK30"/>
  <c r="AV54"/>
  <c r="AK29"/>
  <c r="AU54"/>
  <c r="AT54"/>
  <c r="AS54"/>
  <c r="AG54"/>
  <c r="AK26"/>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<sst xmlns="http://schemas.openxmlformats.org/spreadsheetml/2006/main">
  <si>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</si>
  <si>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</si>
  <si>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</si>
  <si>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</si>
  <si>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</si>
  <si>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{3954bfde-2554-40fb-bc8b-4fbb4923e365}</t>
  </si>
  <si>
    <t>0,01</t>
  </si>
  <si>
    <t>21</t>
  </si>
  <si>
    <t>15</t>
  </si>
  <si>
    <t>REKAPITULACE ZAKÁZKY</t>
  </si>
  <si>
    <t xml:space="preserve">v ---  níže se nacházejí doplnkové a pomocné údaje k sestavám  --- v</t>
  </si>
  <si>
    <t>Návod na vyplnění</t>
  </si>
  <si>
    <t>0,001</t>
  </si>
  <si>
    <t>Kód:</t>
  </si>
  <si>
    <t>583</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</si>
  <si>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</si>
  <si>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</si>
  <si>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Ubytovna SN (úprava buňek), Hradecká 606</t>
  </si>
  <si>
    <t>KSO:</t>
  </si>
  <si>
    <t>801 19 12</t>
  </si>
  <si>
    <t>CC-CZ:</t>
  </si>
  <si>
    <t>12641</t>
  </si>
  <si>
    <t>Místo:</t>
  </si>
  <si>
    <t>Stod</t>
  </si>
  <si>
    <t>Datum:</t>
  </si>
  <si>
    <t>5. 9. 2019</t>
  </si>
  <si>
    <t>Zadavatel:</t>
  </si>
  <si>
    <t>IČ:</t>
  </si>
  <si>
    <t>26361086</t>
  </si>
  <si>
    <t>Stodská nemocnice, a.s.</t>
  </si>
  <si>
    <t>DIČ:</t>
  </si>
  <si>
    <t>CZ26361086</t>
  </si>
  <si>
    <t>Uchazeč:</t>
  </si>
  <si>
    <t>Vyplň údaj</t>
  </si>
  <si>
    <t>Projektant:</t>
  </si>
  <si>
    <t>64185354</t>
  </si>
  <si>
    <t>Ing. Jiří Červený</t>
  </si>
  <si>
    <t>CZ6608021640</t>
  </si>
  <si>
    <t>True</t>
  </si>
  <si>
    <t>Zpracovatel:</t>
  </si>
  <si>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</si>
  <si>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</si>
  <si>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</si>
  <si>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</si>
  <si>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</si>
  <si>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</si>
  <si>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</si>
  <si>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</si>
  <si>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</si>
  <si>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</si>
  <si>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</si>
  <si>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</si>
  <si>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</si>
  <si>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</si>
  <si>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</si>
  <si>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</si>
  <si>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</si>
  <si>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</si>
  <si>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</si>
  <si>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</si>
  <si>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</si>
  <si>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</si>
  <si>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</si>
  <si>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</si>
  <si>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</si>
  <si>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</si>
  <si>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</si>
  <si>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</si>
  <si>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</si>
  <si>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</si>
  <si>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</si>
  <si>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</si>
  <si>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</si>
  <si>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</si>
  <si>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</si>
  <si>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</si>
  <si>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</si>
  <si>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</si>
  <si>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</si>
  <si>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</si>
  <si>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</si>
  <si>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</si>
  <si>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001</t>
  </si>
  <si>
    <t>Bytová jednotka č. 3 - místnosti 1.03 - 1.06</t>
  </si>
  <si>
    <t>STA</t>
  </si>
  <si>
    <t>1</t>
  </si>
  <si>
    <t>{0a1f2b03-bd45-4523-8d89-df3600e8d816}</t>
  </si>
  <si>
    <t>2</t>
  </si>
  <si>
    <t>002</t>
  </si>
  <si>
    <t>Bytová jednotka č. 7 - místnosti 2.07 - 2.10</t>
  </si>
  <si>
    <t>{1e3da5fd-5049-4dc0-9970-6dd83d96ed00}</t>
  </si>
  <si>
    <t>003</t>
  </si>
  <si>
    <t>Bytová jednotka č. 9 - místnosti 2.15 - 2.18</t>
  </si>
  <si>
    <t>{1235c125-4b72-40c3-84f5-6fe6fa0f725d}</t>
  </si>
  <si>
    <t>004</t>
  </si>
  <si>
    <t>Bytová jednotka č. 10 - místnosti 2.19 - 2.22</t>
  </si>
  <si>
    <t>{48df6dd2-7710-47a2-a716-8e295268b65d}</t>
  </si>
  <si>
    <t>005</t>
  </si>
  <si>
    <t>Bytová jednotka č. 11 - místnosti 3.03 - 3.06</t>
  </si>
  <si>
    <t>{20ff0234-6a2b-42c4-bab5-f3c8a433f627}</t>
  </si>
  <si>
    <t>006</t>
  </si>
  <si>
    <t>Bytová jednotka č. 12 - místnosti 3.07 - 3.10</t>
  </si>
  <si>
    <t>{1fe5cdf7-a012-46df-90ea-90536b8450b0}</t>
  </si>
  <si>
    <t>007</t>
  </si>
  <si>
    <t>Bytová jednotka č. 13 - místnosti 3.11 - 3.14</t>
  </si>
  <si>
    <t>{e973afdc-19b3-493c-a953-5fb17eb791c7}</t>
  </si>
  <si>
    <t>008</t>
  </si>
  <si>
    <t>Bytová jednotka č. 14 - místnosti 3.15 - 3.18</t>
  </si>
  <si>
    <t>{3426808e-54fc-4ba7-a9ca-253afa21fa86}</t>
  </si>
  <si>
    <t>009</t>
  </si>
  <si>
    <t>Bytová jednotka č. 15 - místnosti 3.19 - 3.22</t>
  </si>
  <si>
    <t>{455f595a-beb4-4732-8c08-1e60f5531f4a}</t>
  </si>
  <si>
    <t>010</t>
  </si>
  <si>
    <t>VRN</t>
  </si>
  <si>
    <t>{9ed84467-d691-4b7a-88f2-32246b51ea70}</t>
  </si>
  <si>
    <t>KRYCÍ LIST SOUPISU PRACÍ</t>
  </si>
  <si>
    <t>Objekt:</t>
  </si>
  <si>
    <t>001 - Bytová jednotka č. 3 - místnosti 1.03 - 1.06</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</si>
  <si>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</si>
  <si>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</si>
  <si>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</si>
  <si>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</si>
  <si>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</si>
  <si>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</si>
  <si>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</si>
  <si>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</si>
  <si>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</si>
  <si>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</si>
  <si>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</si>
  <si>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</si>
  <si>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</si>
  <si>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</si>
  <si>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</si>
  <si>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</si>
  <si>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</si>
  <si>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733 - Ústřední vytápění - rozvodné potrubí</t>
  </si>
  <si>
    <t xml:space="preserve">    734 - Ústřední vytápění - armatury</t>
  </si>
  <si>
    <t xml:space="preserve">    735 - Ústřední vytápění - otopná tělesa</t>
  </si>
  <si>
    <t xml:space="preserve">    741 - Elektroinstalace - silnoproud</t>
  </si>
  <si>
    <t xml:space="preserve">    742 - Elektroinstalace - slaboproud</t>
  </si>
  <si>
    <t xml:space="preserve">    751 - Vzduchotechnika</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</si>
  <si>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</si>
  <si>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</si>
  <si>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</si>
  <si>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</si>
  <si>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</si>
  <si>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</si>
  <si>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</si>
  <si>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</si>
  <si>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</si>
  <si>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</si>
  <si>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</si>
  <si>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</si>
  <si>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</si>
  <si>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</si>
  <si>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</si>
  <si>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</si>
  <si>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</si>
  <si>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</si>
  <si>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</si>
  <si>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</si>
  <si>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</si>
  <si>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</si>
  <si>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</si>
  <si>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</si>
  <si>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</si>
  <si>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</si>
  <si>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</si>
  <si>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</si>
  <si>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342272225</t>
  </si>
  <si>
    <t>Příčka z pórobetonových hladkých tvárnic na tenkovrstvou maltu tl 100 mm</t>
  </si>
  <si>
    <t>m2</t>
  </si>
  <si>
    <t>CS ÚRS 2019 02</t>
  </si>
  <si>
    <t>4</t>
  </si>
  <si>
    <t>1279807535</t>
  </si>
  <si>
    <t>PP</t>
  </si>
  <si>
    <t>Příčky z pórobetonových tvárnic hladkých na tenké maltové lože objemová hmotnost do 500 kg/m3, tloušťka příčky 100 mm</t>
  </si>
  <si>
    <t>VV</t>
  </si>
  <si>
    <t>příčka mezi kuchyní a koupelnou</t>
  </si>
  <si>
    <t>3,075*2,675</t>
  </si>
  <si>
    <t>-0,8*1,97</t>
  </si>
  <si>
    <t>příčka mezi předsíní a koupelnou</t>
  </si>
  <si>
    <t>2,00*2,675</t>
  </si>
  <si>
    <t>-0,7*1,97</t>
  </si>
  <si>
    <t>příčka instalační šachty</t>
  </si>
  <si>
    <t>(1,60+0,45)*2,675</t>
  </si>
  <si>
    <t>Součet</t>
  </si>
  <si>
    <t>342291111</t>
  </si>
  <si>
    <t>Ukotvení příček montážní polyuretanovou pěnou tl příčky do 100 mm</t>
  </si>
  <si>
    <t>m</t>
  </si>
  <si>
    <t>1542132907</t>
  </si>
  <si>
    <t>Ukotvení příček polyuretanovou pěnou, tl. příčky do 100 mm</t>
  </si>
  <si>
    <t>PSC</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</si>
  <si>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</si>
  <si>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3,075</t>
  </si>
  <si>
    <t>2,00</t>
  </si>
  <si>
    <t>(1,60+0,45)</t>
  </si>
  <si>
    <t>342291121</t>
  </si>
  <si>
    <t>Ukotvení příček k cihelným konstrukcím plochými kotvami</t>
  </si>
  <si>
    <t>-1070459542</t>
  </si>
  <si>
    <t>Ukotvení příček plochými kotvami, do konstrukce cihelné</t>
  </si>
  <si>
    <t>4*0,5*4</t>
  </si>
  <si>
    <t>6</t>
  </si>
  <si>
    <t>Úpravy povrchů, podlahy a osazování výplní</t>
  </si>
  <si>
    <t>611131111</t>
  </si>
  <si>
    <t>Polymercementový spojovací můstek vnitřních stropů nanášený ručně</t>
  </si>
  <si>
    <t>1339308089</t>
  </si>
  <si>
    <t>Podkladní a spojovací vrstva vnitřních omítaných ploch polymercementový spojovací můstek nanášený ručně stropů</t>
  </si>
  <si>
    <t>předsíň</t>
  </si>
  <si>
    <t>3,00</t>
  </si>
  <si>
    <t>koupelna</t>
  </si>
  <si>
    <t>2,30</t>
  </si>
  <si>
    <t>kuchyně</t>
  </si>
  <si>
    <t>10,10</t>
  </si>
  <si>
    <t>pokoj</t>
  </si>
  <si>
    <t>14,40</t>
  </si>
  <si>
    <t>5</t>
  </si>
  <si>
    <t>611311141</t>
  </si>
  <si>
    <t>Vápenná omítka štuková dvouvrstvá vnitřních stropů rovných nanášená ručně</t>
  </si>
  <si>
    <t>102754196</t>
  </si>
  <si>
    <t>Omítka vápenná vnitřních ploch nanášená ručně dvouvrstvá štuková, tloušťky jádrové omítky do 10 mm a tloušťky štuku do 3 mm vodorovných konstrukcí stropů rovných</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</si>
  <si>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</si>
  <si>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612125101</t>
  </si>
  <si>
    <t>Vyplnění spár cementovou maltou vnitřních stěn z cihel</t>
  </si>
  <si>
    <t>1331160259</t>
  </si>
  <si>
    <t>Vyplnění spár vnitřních povrchů cementovou maltou, ploch z cihel stěn</t>
  </si>
  <si>
    <t xml:space="preserve">Poznámka k souboru cen:_x000d_
1. Ceny jsou určeny pro ocenění vyplnění spár ploch určených k omítání, průměrné hloubky výplně spáry do 30 mm._x000d_
</t>
  </si>
  <si>
    <t>připojovací potrubí topení</t>
  </si>
  <si>
    <t>5,6*0,2</t>
  </si>
  <si>
    <t>ZTI v koupelně</t>
  </si>
  <si>
    <t>(1,3+1,5)*0,2</t>
  </si>
  <si>
    <t>kabely silnoproudé a slaboproudé</t>
  </si>
  <si>
    <t>(2,72+5,25+135,+2,75)*0,1</t>
  </si>
  <si>
    <t>7</t>
  </si>
  <si>
    <t>612131111</t>
  </si>
  <si>
    <t>Polymercementový spojovací můstek vnitřních stěn nanášený ručně</t>
  </si>
  <si>
    <t>-1754169190</t>
  </si>
  <si>
    <t>Podkladní a spojovací vrstva vnitřních omítaných ploch polymercementový spojovací můstek nanášený ručně stěn</t>
  </si>
  <si>
    <t>(1,1+0,4+0,4+1,6+1,5+2,0)*2,675</t>
  </si>
  <si>
    <t>(2,0+1,25+0,8+0,17+1,2+1,05)*2,675</t>
  </si>
  <si>
    <t>(2,75+5,25)*2*2,675</t>
  </si>
  <si>
    <t>-2,25*1,6</t>
  </si>
  <si>
    <t>(2,25+1,6*2)*0,3</t>
  </si>
  <si>
    <t>(3,075+3,3+3,075+3,30)*2,675</t>
  </si>
  <si>
    <t>8</t>
  </si>
  <si>
    <t>612311141</t>
  </si>
  <si>
    <t>Vápenná omítka štuková dvouvrstvá vnitřních stěn nanášená ručně</t>
  </si>
  <si>
    <t>892850799</t>
  </si>
  <si>
    <t>Omítka vápenná vnitřních ploch nanášená ručně dvouvrstvá štuková, tloušťky jádrové omítky do 10 mm a tloušťky štuku do 3 mm svislých konstrukcí stěn</t>
  </si>
  <si>
    <t>9</t>
  </si>
  <si>
    <t>612311191</t>
  </si>
  <si>
    <t>Příplatek k vápenné omítce vnitřních stěn za každých dalších 5 mm tloušťky ručně</t>
  </si>
  <si>
    <t>-2088205022</t>
  </si>
  <si>
    <t>Omítka vápenná vnitřních ploch nanášená ručně Příplatek k cenám za každých dalších i započatých 5 mm tloušťky jádrové omítky přes 10 mm stěn</t>
  </si>
  <si>
    <t>98,37*0,5 'Přepočtené koeficientem množství</t>
  </si>
  <si>
    <t>10</t>
  </si>
  <si>
    <t>612315302</t>
  </si>
  <si>
    <t>Vápenná štuková omítka ostění nebo nadpraží</t>
  </si>
  <si>
    <t>781695459</t>
  </si>
  <si>
    <t>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</si>
  <si>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</si>
  <si>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(2,25+1,65*2)*0,3*2</t>
  </si>
  <si>
    <t>11</t>
  </si>
  <si>
    <t>619991011</t>
  </si>
  <si>
    <t>Obalení konstrukcí a prvků fólií přilepenou lepící páskou</t>
  </si>
  <si>
    <t>-663537842</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</si>
  <si>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</si>
  <si>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</si>
  <si>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oken</t>
  </si>
  <si>
    <t>2,25*1,65*2</t>
  </si>
  <si>
    <t>12</t>
  </si>
  <si>
    <t>619995001</t>
  </si>
  <si>
    <t>Začištění omítek kolem oken, dveří, podlah nebo obkladů</t>
  </si>
  <si>
    <t>-730435373</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</si>
  <si>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</si>
  <si>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</si>
  <si>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(0,8+1,97*2)*2*3</t>
  </si>
  <si>
    <t>(0,7+1,97*2)*2*1</t>
  </si>
  <si>
    <t>(2,25+1,65*2)*2</t>
  </si>
  <si>
    <t>13</t>
  </si>
  <si>
    <t>632451253</t>
  </si>
  <si>
    <t>Potěr cementový samonivelační litý C30 tl do 45 mm</t>
  </si>
  <si>
    <t>-211323073</t>
  </si>
  <si>
    <t>Potěr cementový samonivelační litý tř. C 30, tl. přes 40 do 45 mm</t>
  </si>
  <si>
    <t>14</t>
  </si>
  <si>
    <t>642944121</t>
  </si>
  <si>
    <t>Osazování ocelových zárubní dodatečné pl do 2,5 m2</t>
  </si>
  <si>
    <t>kus</t>
  </si>
  <si>
    <t>-1439650034</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</si>
  <si>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</si>
  <si>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</si>
  <si>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*800/1970</t>
  </si>
  <si>
    <t>*700/1970</t>
  </si>
  <si>
    <t>-1032683677</t>
  </si>
  <si>
    <t>vstupní dveře</t>
  </si>
  <si>
    <t>16</t>
  </si>
  <si>
    <t>M</t>
  </si>
  <si>
    <t>61182259</t>
  </si>
  <si>
    <t>zárubeň protipožární pro dveře 1křídlé 600,700,800,900x1970mm tl 60-170mm dub,buk</t>
  </si>
  <si>
    <t>1159572462</t>
  </si>
  <si>
    <t>Ostatní konstrukce a práce, bourání</t>
  </si>
  <si>
    <t>17</t>
  </si>
  <si>
    <t>952901111</t>
  </si>
  <si>
    <t>Vyčištění budov bytové a občanské výstavby při výšce podlaží do 4 m</t>
  </si>
  <si>
    <t>156242936</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</si>
  <si>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</si>
  <si>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</si>
  <si>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18</t>
  </si>
  <si>
    <t>962031132</t>
  </si>
  <si>
    <t>Bourání příček z cihel pálených na MVC tl do 100 mm</t>
  </si>
  <si>
    <t>1456574313</t>
  </si>
  <si>
    <t>Bourání příček z cihel, tvárnic nebo příčkovek z cihel pálených, plných nebo dutých na maltu vápennou nebo vápenocementovou, tl. do 100 mm</t>
  </si>
  <si>
    <t>19</t>
  </si>
  <si>
    <t>962081131</t>
  </si>
  <si>
    <t>Bourání příček ze skleněných tvárnic tl do 100 mm</t>
  </si>
  <si>
    <t>CS ÚRS 2019 01</t>
  </si>
  <si>
    <t>2136442129</t>
  </si>
  <si>
    <t>Bourání zdiva příček nebo vybourání otvorů ze skleněných tvárnic, tl. do 100 mm</t>
  </si>
  <si>
    <t>0,8*0,2*2</t>
  </si>
  <si>
    <t>20</t>
  </si>
  <si>
    <t>965042141</t>
  </si>
  <si>
    <t>Bourání podkladů pod dlažby nebo mazanin betonových nebo z litého asfaltu tl do 100 mm pl přes 4 m2</t>
  </si>
  <si>
    <t>m3</t>
  </si>
  <si>
    <t>1232765504</t>
  </si>
  <si>
    <t>Bourání mazanin betonových nebo z litého asfaltu tl. do 100 mm, plochy přes 4 m2</t>
  </si>
  <si>
    <t>3,00*0,06</t>
  </si>
  <si>
    <t>2,30*0,06</t>
  </si>
  <si>
    <t>10,10*0,06</t>
  </si>
  <si>
    <t>14,40*0,06</t>
  </si>
  <si>
    <t>965081223</t>
  </si>
  <si>
    <t>Bourání podlah z dlaždic keramických nebo xylolitových tl přes 10 mm plochy přes 1 m2</t>
  </si>
  <si>
    <t>-1780576817</t>
  </si>
  <si>
    <t>Bourání podlah z dlaždic bez podkladního lože nebo mazaniny, s jakoukoliv výplní spár keramických nebo xylolitových tl. přes 10 mm plochy přes 1 m2</t>
  </si>
  <si>
    <t xml:space="preserve">Poznámka k souboru cen:_x000d_
1. Odsekání soklíků se oceňuje cenami souboru cen 965 08._x000d_
</t>
  </si>
  <si>
    <t>2,0</t>
  </si>
  <si>
    <t>22</t>
  </si>
  <si>
    <t>967041112</t>
  </si>
  <si>
    <t>Přisekání rovných ostění v betonu</t>
  </si>
  <si>
    <t>-1887537492</t>
  </si>
  <si>
    <t>Přisekání (špicování) rovných ostění v betonu po hrubém vybourání otvorů bez odstupu</t>
  </si>
  <si>
    <t>2,675*0,15*2</t>
  </si>
  <si>
    <t>23</t>
  </si>
  <si>
    <t>968062375</t>
  </si>
  <si>
    <t>Vybourání dřevěných rámů oken zdvojených včetně křídel pl do 2 m2</t>
  </si>
  <si>
    <t>-477122680</t>
  </si>
  <si>
    <t>Vybourání dřevěných rámů oken s křídly, dveřních zárubní, vrat, stěn, ostění nebo obkladů rámů oken s křídly zdvojených, plochy do 2 m2</t>
  </si>
  <si>
    <t xml:space="preserve">Poznámka k souboru cen:_x000d_
1. V cenách -2244 až -2747 jsou započteny i náklady na vyvěšení křídel._x000d_
</t>
  </si>
  <si>
    <t>24</t>
  </si>
  <si>
    <t>968072455</t>
  </si>
  <si>
    <t>Vybourání kovových dveřních zárubní pl do 2 m2</t>
  </si>
  <si>
    <t>1838314819</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</si>
  <si>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</si>
  <si>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</si>
  <si>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0,8*1,97*3</t>
  </si>
  <si>
    <t>0,7*1,97*1</t>
  </si>
  <si>
    <t>25</t>
  </si>
  <si>
    <t>974031132</t>
  </si>
  <si>
    <t>Vysekání rýh ve zdivu cihelném hl do 50 mm š do 70 mm</t>
  </si>
  <si>
    <t>-1040248126</t>
  </si>
  <si>
    <t>Vysekání rýh ve zdivu cihelném na maltu vápennou nebo vápenocementovou do hl. 50 mm a šířky do 70 mm</t>
  </si>
  <si>
    <t>5,6</t>
  </si>
  <si>
    <t>(1,3+1,5)</t>
  </si>
  <si>
    <t>(2,72+5,25+135,+2,75)</t>
  </si>
  <si>
    <t>26</t>
  </si>
  <si>
    <t>978011191</t>
  </si>
  <si>
    <t>Otlučení (osekání) vnitřní vápenné nebo vápenocementové omítky stropů v rozsahu do 100 %</t>
  </si>
  <si>
    <t>-1397779156</t>
  </si>
  <si>
    <t>Otlučení vápenných nebo vápenocementových omítek vnitřních ploch stropů, v rozsahu přes 50 do 100 %</t>
  </si>
  <si>
    <t xml:space="preserve">Poznámka k souboru cen:_x000d_
1. Položky lze použít i pro ocenění otlučení sádrových, hliněných apod. vnitřních omítek._x000d_
</t>
  </si>
  <si>
    <t>1,1*1,525</t>
  </si>
  <si>
    <t>1,125*0,4</t>
  </si>
  <si>
    <t>1,3*1,55</t>
  </si>
  <si>
    <t>5,250*2,75</t>
  </si>
  <si>
    <t>3,750*3,075</t>
  </si>
  <si>
    <t>27</t>
  </si>
  <si>
    <t>978013191</t>
  </si>
  <si>
    <t>Otlučení (osekání) vnitřní vápenné nebo vápenocementové omítky stěn v rozsahu do 100 %</t>
  </si>
  <si>
    <t>1499570048</t>
  </si>
  <si>
    <t>Otlučení vápenných nebo vápenocementových omítek vnitřních ploch stěn s vyškrabáním spar, s očištěním zdiva, v rozsahu přes 50 do 100 %</t>
  </si>
  <si>
    <t>(0,4+0,4+1,150+1,5+1,533+1,1)*2,675</t>
  </si>
  <si>
    <t>-0,8*1,97*3</t>
  </si>
  <si>
    <t>(1,55+1,3)*2*2,675</t>
  </si>
  <si>
    <t>(2,750+5,250)*2*2,675</t>
  </si>
  <si>
    <t>-2,25*1,65</t>
  </si>
  <si>
    <t>(2,25+1,65*2)*0,3</t>
  </si>
  <si>
    <t>(3,075+3,75)*2*2,675</t>
  </si>
  <si>
    <t>28</t>
  </si>
  <si>
    <t>978059541</t>
  </si>
  <si>
    <t>Odsekání a odebrání obkladů stěn z vnitřních obkládaček plochy přes 1 m2</t>
  </si>
  <si>
    <t>-602780322</t>
  </si>
  <si>
    <t>Odsekání obkladů stěn včetně otlučení podkladní omítky až na zdivo z obkládaček vnitřních, z jakýchkoliv materiálů, plochy přes 1 m2</t>
  </si>
  <si>
    <t>1,5*0,6</t>
  </si>
  <si>
    <t>(1,5+1,3)*2*2,0</t>
  </si>
  <si>
    <t>997</t>
  </si>
  <si>
    <t>Přesun sutě</t>
  </si>
  <si>
    <t>29</t>
  </si>
  <si>
    <t>997013212</t>
  </si>
  <si>
    <t>Vnitrostaveništní doprava suti a vybouraných hmot pro budovy v do 9 m ručně</t>
  </si>
  <si>
    <t>t</t>
  </si>
  <si>
    <t>-1036386409</t>
  </si>
  <si>
    <t>Vnitrostaveništní doprava suti a vybouraných hmot vodorovně do 50 m svisle ručně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</si>
  <si>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</si>
  <si>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30</t>
  </si>
  <si>
    <t>997013219</t>
  </si>
  <si>
    <t>Příplatek k vnitrostaveništní dopravě suti a vybouraných hmot za zvětšenou dopravu suti ZKD 10 m</t>
  </si>
  <si>
    <t>488958891</t>
  </si>
  <si>
    <t>Vnitrostaveništní doprava suti a vybouraných hmot vodorovně do 50 m Příplatek k cenám -3111 až -3217 za zvětšenou vodorovnou dopravu přes vymezenou dopravní vzdálenost za každých dalších i započatých 10 m</t>
  </si>
  <si>
    <t>31</t>
  </si>
  <si>
    <t>997013501</t>
  </si>
  <si>
    <t>Odvoz suti a vybouraných hmot na skládku nebo meziskládku do 1 km se složením</t>
  </si>
  <si>
    <t>370746927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</si>
  <si>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</si>
  <si>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</si>
  <si>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32</t>
  </si>
  <si>
    <t>997013509</t>
  </si>
  <si>
    <t>Příplatek k odvozu suti a vybouraných hmot na skládku ZKD 1 km přes 1 km</t>
  </si>
  <si>
    <t>-932941102</t>
  </si>
  <si>
    <t>Odvoz suti a vybouraných hmot na skládku nebo meziskládku se složením, na vzdálenost Příplatek k ceně za každý další i započatý 1 km přes 1 km</t>
  </si>
  <si>
    <t>15,777*25 'Přepočtené koeficientem množství</t>
  </si>
  <si>
    <t>33</t>
  </si>
  <si>
    <t>997013803</t>
  </si>
  <si>
    <t>Poplatek za uložení na skládce (skládkovné) stavebního odpadu cihelného kód odpadu 170 102</t>
  </si>
  <si>
    <t>-1350283323</t>
  </si>
  <si>
    <t>Poplatek za uložení stavebního odpadu na skládce (skládkovné) cihelného zatříděného do Katalogu odpadů pod kódem 170 102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</si>
  <si>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</si>
  <si>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</si>
  <si>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</si>
  <si>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34</t>
  </si>
  <si>
    <t>998018001</t>
  </si>
  <si>
    <t>Přesun hmot ruční pro budovy v do 6 m</t>
  </si>
  <si>
    <t>-25906198</t>
  </si>
  <si>
    <t>Přesun hmot pro budovy občanské výstavby, bydlení, výrobu a služby ruční - bez užití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</si>
  <si>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</si>
  <si>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35</t>
  </si>
  <si>
    <t>998018011</t>
  </si>
  <si>
    <t>Příplatek k ručnímu přesunu hmot pro budovy zděné za zvětšený přesun ZKD 100 m</t>
  </si>
  <si>
    <t>307015626</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</si>
  <si>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</si>
  <si>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</si>
  <si>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</si>
  <si>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711</t>
  </si>
  <si>
    <t>Izolace proti vodě, vlhkosti a plynům</t>
  </si>
  <si>
    <t>36</t>
  </si>
  <si>
    <t>711493111</t>
  </si>
  <si>
    <t>Izolace proti podpovrchové a tlakové vodě vodorovná těsnicí hmotou dvousložkovou na bázi cementu</t>
  </si>
  <si>
    <t>-1331759442</t>
  </si>
  <si>
    <t>Izolace proti podpovrchové a tlakové vodě - ostatní na ploše vodorovné V dvousložkovou na bázi cementu</t>
  </si>
  <si>
    <t>37</t>
  </si>
  <si>
    <t>998711102</t>
  </si>
  <si>
    <t>Přesun hmot tonážní pro izolace proti vodě, vlhkosti a plynům v objektech výšky do 12 m</t>
  </si>
  <si>
    <t>-249183731</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</si>
  <si>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</si>
  <si>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</si>
  <si>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</si>
  <si>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</si>
  <si>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38</t>
  </si>
  <si>
    <t>713121111</t>
  </si>
  <si>
    <t>Montáž izolace tepelné podlah volně kladenými rohožemi, pásy, dílci, deskami 1 vrstva</t>
  </si>
  <si>
    <t>1362991581</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</si>
  <si>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</si>
  <si>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</si>
  <si>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39</t>
  </si>
  <si>
    <t>28375908</t>
  </si>
  <si>
    <t>deska EPS 150 do plochých střech a podlah λ=0,035 tl 40mm</t>
  </si>
  <si>
    <t>290786384</t>
  </si>
  <si>
    <t>29,8*1,02 'Přepočtené koeficientem množství</t>
  </si>
  <si>
    <t>40</t>
  </si>
  <si>
    <t>998713102</t>
  </si>
  <si>
    <t>Přesun hmot tonážní pro izolace tepelné v objektech v do 12 m</t>
  </si>
  <si>
    <t>954240221</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</si>
  <si>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</si>
  <si>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</si>
  <si>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</si>
  <si>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</si>
  <si>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41</t>
  </si>
  <si>
    <t>721140806</t>
  </si>
  <si>
    <t>Demontáž potrubí litinové do DN 200</t>
  </si>
  <si>
    <t>1544285407</t>
  </si>
  <si>
    <t>Demontáž potrubí z litinových trub odpadních nebo dešťových přes 100 do DN 200</t>
  </si>
  <si>
    <t>svislá deš´tová kanalizace</t>
  </si>
  <si>
    <t>3,3</t>
  </si>
  <si>
    <t>svislá splašková kanalizace</t>
  </si>
  <si>
    <t>odvětrání VZT</t>
  </si>
  <si>
    <t>připojovací potrubí WC</t>
  </si>
  <si>
    <t>0,9</t>
  </si>
  <si>
    <t>42</t>
  </si>
  <si>
    <t>721173608</t>
  </si>
  <si>
    <t>Potrubí kanalizační z PE svodné DN 150</t>
  </si>
  <si>
    <t>-299098779</t>
  </si>
  <si>
    <t>Potrubí z plastových trub polyetylenové svařované svodné (ležaté) DN 150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</si>
  <si>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</si>
  <si>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43</t>
  </si>
  <si>
    <t>721173707</t>
  </si>
  <si>
    <t>Potrubí kanalizační z PE odpadní DN 125</t>
  </si>
  <si>
    <t>1991108438</t>
  </si>
  <si>
    <t>Potrubí z plastových trub polyetylenové svařované odpadní (svislé) DN 125</t>
  </si>
  <si>
    <t>44</t>
  </si>
  <si>
    <t>721173723</t>
  </si>
  <si>
    <t>Potrubí kanalizační z PE připojovací DN 50</t>
  </si>
  <si>
    <t>71202143</t>
  </si>
  <si>
    <t>Potrubí z plastových trub polyetylenové svařované připojovací DN 50</t>
  </si>
  <si>
    <t>3,85*1,15</t>
  </si>
  <si>
    <t>45</t>
  </si>
  <si>
    <t>721194109</t>
  </si>
  <si>
    <t>Vyvedení a upevnění odpadních výpustek DN 100</t>
  </si>
  <si>
    <t>-850611687</t>
  </si>
  <si>
    <t>Vyměření přípojek na potrubí vyvedení a upevnění odpadních výpustek DN 100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</si>
  <si>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</si>
  <si>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46</t>
  </si>
  <si>
    <t>721212123</t>
  </si>
  <si>
    <t>Odtokové sprchové žlaby se zápachovou uzávěrkou a krycím roštem délky 800 mm. Nerez. Nízká montáž výšky 65 mm.</t>
  </si>
  <si>
    <t>-2110494168</t>
  </si>
  <si>
    <t>47</t>
  </si>
  <si>
    <t>721290111</t>
  </si>
  <si>
    <t>Zkouška těsnosti potrubí kanalizace vodou do DN 125</t>
  </si>
  <si>
    <t>1411757667</t>
  </si>
  <si>
    <t>Zkouška těsnosti kanalizace v objektech vodou do DN 125</t>
  </si>
  <si>
    <t xml:space="preserve">Poznámka k souboru cen:_x000d_
1. V ceně -0123 není započteno dodání média; jeho dodávka se oceňuje ve specifikaci._x000d_
</t>
  </si>
  <si>
    <t>9,9</t>
  </si>
  <si>
    <t>4,428</t>
  </si>
  <si>
    <t>48</t>
  </si>
  <si>
    <t>721290822</t>
  </si>
  <si>
    <t>Přemístění vnitrostaveništní demontovaných hmot vnitřní kanalizace v objektech výšky do 12 m</t>
  </si>
  <si>
    <t>952354391</t>
  </si>
  <si>
    <t>Vnitrostaveništní přemístění vybouraných (demontovaných) hmot vnitřní kanalizace vodorovně do 100 m v objektech výšky přes 6 do 12 m</t>
  </si>
  <si>
    <t>49</t>
  </si>
  <si>
    <t>998721102</t>
  </si>
  <si>
    <t>Přesun hmot tonážní pro vnitřní kanalizace v objektech v do 12 m</t>
  </si>
  <si>
    <t>-1046735597</t>
  </si>
  <si>
    <t>Přesun hmot pro vnitřní kanalizace stanovený z hmotnosti přesunovaného materiálu vodorovná dopravní vzdálenost do 50 m v objektech výšky přes 6 do 12 m</t>
  </si>
  <si>
    <t>50</t>
  </si>
  <si>
    <t>998721181</t>
  </si>
  <si>
    <t>Příplatek k přesunu hmot tonážní 721 prováděný bez použití mechanizace</t>
  </si>
  <si>
    <t>2147357916</t>
  </si>
  <si>
    <t>Přesun hmot pro vnitřní kanalizace stanovený z hmotnosti přesunovaného materiálu Příplatek k ceně za přesun prováděný bez použití mechanizace pro jakoukoliv výšku objektu</t>
  </si>
  <si>
    <t>722</t>
  </si>
  <si>
    <t>Zdravotechnika - vnitřní vodovod</t>
  </si>
  <si>
    <t>51</t>
  </si>
  <si>
    <t>722130801</t>
  </si>
  <si>
    <t>Demontáž potrubí ocelové pozinkované závitové do DN 25</t>
  </si>
  <si>
    <t>1306071393</t>
  </si>
  <si>
    <t>Demontáž potrubí z ocelových trubek pozinkovaných závitových do DN 25</t>
  </si>
  <si>
    <t>stoupačky</t>
  </si>
  <si>
    <t>3,3*3</t>
  </si>
  <si>
    <t>rozvody</t>
  </si>
  <si>
    <t>12,62*1,15</t>
  </si>
  <si>
    <t>8,54*1,15</t>
  </si>
  <si>
    <t>52</t>
  </si>
  <si>
    <t>722130821</t>
  </si>
  <si>
    <t>Demontáž spoje na závit šroubení G 6/4</t>
  </si>
  <si>
    <t>809905337</t>
  </si>
  <si>
    <t>Demontáž potrubí z ocelových trubek pozinkovaných šroubení do G 6/4</t>
  </si>
  <si>
    <t>53</t>
  </si>
  <si>
    <t>722171932</t>
  </si>
  <si>
    <t>Potrubí plastové výměna trub nebo tvarovek D do 20 mm</t>
  </si>
  <si>
    <t>80664863</t>
  </si>
  <si>
    <t>Výměna trubky, tvarovky, vsazení odbočky na rozvodech vody z plastů D přes 16 do 20 mm</t>
  </si>
  <si>
    <t xml:space="preserve">Poznámka k souboru cen:_x000d_
1. V cenách -1931 až -1940 nejsou započteny náklady na dodání hlavního materiálu; tento se oceňuje ve specifikaci. Ztratné lze stanovit:_x000d_
a) u potrubí 3%,_x000d_
b) u tvarovek se nestanoví._x000d_
</t>
  </si>
  <si>
    <t>54</t>
  </si>
  <si>
    <t>28615155</t>
  </si>
  <si>
    <t>trubka vodovodní tlaková PPR řada PN 20 D 32mm dl 4m</t>
  </si>
  <si>
    <t>1490648736</t>
  </si>
  <si>
    <t>55</t>
  </si>
  <si>
    <t>722174022</t>
  </si>
  <si>
    <t>Potrubí vodovodní plastové PPR svar polyfuze PN 20 D 20 x 3,4 mm</t>
  </si>
  <si>
    <t>706166627</t>
  </si>
  <si>
    <t>Potrubí z plastových trubek z polypropylenu (PPR) svařovaných polyfuzně PN 20 (SDR 6) D 20 x 3,4</t>
  </si>
  <si>
    <t xml:space="preserve">Poznámka k souboru cen:_x000d_
1. V cenách -4001 až -4088 jsou započteny náklady na montáž a dodávku potrubí a tvarovek._x000d_
</t>
  </si>
  <si>
    <t>56</t>
  </si>
  <si>
    <t>722179191</t>
  </si>
  <si>
    <t>Příplatek k rozvodu vody z plastů za malý rozsah prací na zakázce do 20 m</t>
  </si>
  <si>
    <t>soubor</t>
  </si>
  <si>
    <t>-2022117679</t>
  </si>
  <si>
    <t>Příplatek k ceně rozvody vody z plastů za práce malého rozsahu na zakázce do 20 m rozvodu</t>
  </si>
  <si>
    <t xml:space="preserve">Poznámka k souboru cen:_x000d_
1. Příplatek - 9191 nelze užít současně s příplatky -9192 a -9193._x000d_
2. Příplatky -9192 a -9193 lze užít současně._x000d_
3. Příplatky lze užít také k cenám oprav plastových rozvodů._x000d_
</t>
  </si>
  <si>
    <t>57</t>
  </si>
  <si>
    <t>722181252</t>
  </si>
  <si>
    <t>Ochrana vodovodního potrubí přilepenými termoizolačními trubicemi z PE tl do 25 mm DN do 45 mm</t>
  </si>
  <si>
    <t>1979037932</t>
  </si>
  <si>
    <t>Ochrana potrubí termoizolačními trubicemi z pěnového polyetylenu PE přilepenými v příčných a podélných spojích, tloušťky izolace přes 20 do 25 mm, vnitřního průměru izolace DN přes 22 do 45 mm</t>
  </si>
  <si>
    <t xml:space="preserve">Poznámka k souboru cen:_x000d_
1. V cenách -1211 až -1256 jsou započteny i náklady na dodání tepelně izolačních trubic._x000d_
</t>
  </si>
  <si>
    <t>58</t>
  </si>
  <si>
    <t>722190401</t>
  </si>
  <si>
    <t>Vyvedení a upevnění výpustku do DN 25</t>
  </si>
  <si>
    <t>-1036402022</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</si>
  <si>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</si>
  <si>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</si>
  <si>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59</t>
  </si>
  <si>
    <t>722190901</t>
  </si>
  <si>
    <t>Uzavření nebo otevření vodovodního potrubí při opravách</t>
  </si>
  <si>
    <t>-2002074386</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</si>
  <si>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</si>
  <si>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</si>
  <si>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60</t>
  </si>
  <si>
    <t>722240103</t>
  </si>
  <si>
    <t>Ventily plastové PPR přímé DN 32</t>
  </si>
  <si>
    <t>507555432</t>
  </si>
  <si>
    <t>Armatury z plastických hmot ventily (PPR) přímé DN 32</t>
  </si>
  <si>
    <t>61</t>
  </si>
  <si>
    <t>722290215</t>
  </si>
  <si>
    <t>Zkouška těsnosti vodovodního potrubí hrdlového nebo přírubového do DN 100</t>
  </si>
  <si>
    <t>-701693480</t>
  </si>
  <si>
    <t>Zkoušky, proplach a desinfekce vodovodního potrubí zkoušky těsnosti vodovodního potrubí hrdlového nebo přírubového do DN 100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</si>
  <si>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</si>
  <si>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62</t>
  </si>
  <si>
    <t>722290234</t>
  </si>
  <si>
    <t>Proplach a dezinfekce vodovodního potrubí do DN 80</t>
  </si>
  <si>
    <t>-1466851714</t>
  </si>
  <si>
    <t>Zkoušky, proplach a desinfekce vodovodního potrubí proplach a desinfekce vodovodního potrubí do DN 80</t>
  </si>
  <si>
    <t>63</t>
  </si>
  <si>
    <t>722290822</t>
  </si>
  <si>
    <t>Přemístění vnitrostaveništní demontovaných hmot pro vnitřní vodovod v objektech výšky do 12 m</t>
  </si>
  <si>
    <t>1888589384</t>
  </si>
  <si>
    <t>Vnitrostaveništní přemístění vybouraných (demontovaných) hmot vnitřní vodovod vodorovně do 100 m v objektech výšky přes 6 do 12 m</t>
  </si>
  <si>
    <t>64</t>
  </si>
  <si>
    <t>998722102</t>
  </si>
  <si>
    <t>Přesun hmot tonážní pro vnitřní vodovod v objektech v do 12 m</t>
  </si>
  <si>
    <t>2125790209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</si>
  <si>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</si>
  <si>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</si>
  <si>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65</t>
  </si>
  <si>
    <t>998722181</t>
  </si>
  <si>
    <t>Příplatek k přesunu hmot tonážní 722 prováděný bez použití mechanizace</t>
  </si>
  <si>
    <t>2098902687</t>
  </si>
  <si>
    <t>Přesun hmot pro vnitřní vodovod stanovený z hmotnosti přesunovaného materiálu Příplatek k ceně za přesun prováděný bez použití mechanizace pro jakoukoliv výšku objektu</t>
  </si>
  <si>
    <t>725</t>
  </si>
  <si>
    <t>Zdravotechnika - zařizovací předměty</t>
  </si>
  <si>
    <t>66</t>
  </si>
  <si>
    <t>725110811</t>
  </si>
  <si>
    <t>Demontáž klozetů splachovací s nádrží</t>
  </si>
  <si>
    <t>2001388136</t>
  </si>
  <si>
    <t>Demontáž klozetů splachovacích s nádrží nebo tlakovým splachovačem</t>
  </si>
  <si>
    <t>67</t>
  </si>
  <si>
    <t>725112171</t>
  </si>
  <si>
    <t>Kombi klozet s hlubokým splachováním odpad vodorovný</t>
  </si>
  <si>
    <t>-1038817113</t>
  </si>
  <si>
    <t>Zařízení záchodů kombi klozety s hlubokým splachováním odpad vodorovný</t>
  </si>
  <si>
    <t xml:space="preserve">Poznámka k souboru cen:_x000d_
1. V cenách -1351, -1361 není započten napájecí zdroj._x000d_
2. V cenách jsou započtená klozetová sedátka._x000d_
</t>
  </si>
  <si>
    <t>68</t>
  </si>
  <si>
    <t>725210821</t>
  </si>
  <si>
    <t>Demontáž umyvadel bez výtokových armatur</t>
  </si>
  <si>
    <t>-1217870441</t>
  </si>
  <si>
    <t>Demontáž umyvadel bez výtokových armatur umyvadel</t>
  </si>
  <si>
    <t>69</t>
  </si>
  <si>
    <t>725211624</t>
  </si>
  <si>
    <t>Umyvadlo keramické bílé šířky 550 mm se sloupem na sifon připevněné na stěnu šrouby</t>
  </si>
  <si>
    <t>1222478025</t>
  </si>
  <si>
    <t>Umyvadla keramická bílá bez výtokových armatur připevněná na stěnu šrouby se sloupem 550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</si>
  <si>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</si>
  <si>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70</t>
  </si>
  <si>
    <t>725244212</t>
  </si>
  <si>
    <t xml:space="preserve">Sprchové  zástěny sprchové ke stěně bezdveřové, pevná stěna sklo tl. 8mm, šířky 450 mm, výšky 2000 mm.</t>
  </si>
  <si>
    <t>-855956069</t>
  </si>
  <si>
    <t>Sprchové zástěny sprchové ke stěně bezdveřové, pevná stěna sklo tl. 8mm, šířky 450 mm, výšky 2000 mm.</t>
  </si>
  <si>
    <t xml:space="preserve">Poznámka k souboru cen:_x000d_
1. V cenách -4904-4907 nejsou započteny náklady na dodání sprchových dveří a zástěn._x000d_
</t>
  </si>
  <si>
    <t>71</t>
  </si>
  <si>
    <t>725291111</t>
  </si>
  <si>
    <t>Doplňky zařízení koupelen a záchodů keramické toaletní deska rovná šířka 450 mm</t>
  </si>
  <si>
    <t>230351951</t>
  </si>
  <si>
    <t>72</t>
  </si>
  <si>
    <t>725291621</t>
  </si>
  <si>
    <t>Doplňky zařízení koupelen a záchodů nerezové zásobník toaletních papírů</t>
  </si>
  <si>
    <t>147687921</t>
  </si>
  <si>
    <t>Doplňky zařízení koupelen a záchodů nerezové zásobník toaletních papírů d=300 mm</t>
  </si>
  <si>
    <t>73</t>
  </si>
  <si>
    <t>725291641</t>
  </si>
  <si>
    <t>Doplňky zařízení koupelen a záchodů nerezové madlo sprchové 750 x 450 mm</t>
  </si>
  <si>
    <t>-571174138</t>
  </si>
  <si>
    <t>74</t>
  </si>
  <si>
    <t>725811115</t>
  </si>
  <si>
    <t>Ventil nástěnný pevný výtok G1/2x80 mm</t>
  </si>
  <si>
    <t>-1626190133</t>
  </si>
  <si>
    <t>Ventily nástěnné s pevným výtokem G 1/2 x 80 mm</t>
  </si>
  <si>
    <t>75</t>
  </si>
  <si>
    <t>725821312</t>
  </si>
  <si>
    <t>Baterie dřezová nástěnná páková s otáčivým kulatým ústím a délkou ramínka 210 mm</t>
  </si>
  <si>
    <t>49761793</t>
  </si>
  <si>
    <t>Baterie dřezové nástěnné pákové s otáčivým kulatým ústím a délkou ramínka 300 mm</t>
  </si>
  <si>
    <t xml:space="preserve">Poznámka k souboru cen:_x000d_
1. V ceně -1422 není započten napájecí zdroj._x000d_
</t>
  </si>
  <si>
    <t>76</t>
  </si>
  <si>
    <t>725822612</t>
  </si>
  <si>
    <t>Baterie umyvadlová stojánková páková s výpustí</t>
  </si>
  <si>
    <t>1261227391</t>
  </si>
  <si>
    <t>Baterie umyvadlové stojánkové pákové s výpustí</t>
  </si>
  <si>
    <t xml:space="preserve">Poznámka k souboru cen:_x000d_
1. V cenách –2654, 56, -9101-9202 není započten napájecí zdroj._x000d_
</t>
  </si>
  <si>
    <t>77</t>
  </si>
  <si>
    <t>725831315</t>
  </si>
  <si>
    <t>Baterie vanová nástěnná páková s automatickým přepínačem a sprchou</t>
  </si>
  <si>
    <t>-1571401600</t>
  </si>
  <si>
    <t>Baterie vanové nástěnné pákové s automatickým přepínačem a sprchou</t>
  </si>
  <si>
    <t>78</t>
  </si>
  <si>
    <t>725980123</t>
  </si>
  <si>
    <t>Dvířka 30/30</t>
  </si>
  <si>
    <t>1119809818</t>
  </si>
  <si>
    <t>79</t>
  </si>
  <si>
    <t>55343548</t>
  </si>
  <si>
    <t>Dvířka revizní nerezová s otvory na magnetky pod obklad. S požární odolností EI30DP3.</t>
  </si>
  <si>
    <t>-800206780</t>
  </si>
  <si>
    <t>80</t>
  </si>
  <si>
    <t>998725101</t>
  </si>
  <si>
    <t>Přesun hmot tonážní pro zařizovací předměty v objektech v do 6 m</t>
  </si>
  <si>
    <t>-1587102338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</si>
  <si>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</si>
  <si>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</si>
  <si>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81</t>
  </si>
  <si>
    <t>998725102</t>
  </si>
  <si>
    <t>Přesun hmot tonážní pro zařizovací předměty v objektech v do 12 m</t>
  </si>
  <si>
    <t>947552457</t>
  </si>
  <si>
    <t>Přesun hmot pro zařizovací předměty stanovený z hmotnosti přesunovaného materiálu vodorovná dopravní vzdálenost do 50 m v objektech výšky přes 6 do 12 m</t>
  </si>
  <si>
    <t>82</t>
  </si>
  <si>
    <t>998725181</t>
  </si>
  <si>
    <t>Příplatek k přesunu hmot tonážní 725 prováděný bez použití mechanizace</t>
  </si>
  <si>
    <t>1096809754</t>
  </si>
  <si>
    <t>Přesun hmot pro zařizovací předměty stanovený z hmotnosti přesunovaného materiálu Příplatek k cenám za přesun prováděný bez použití mechanizace pro jakoukoliv výšku objektu</t>
  </si>
  <si>
    <t>726</t>
  </si>
  <si>
    <t>Zdravotechnika - předstěnové instalace</t>
  </si>
  <si>
    <t>83</t>
  </si>
  <si>
    <t>726111031</t>
  </si>
  <si>
    <t>Instalační předstěna - klozet s ovládáním zepředu v 1080 mm závěsný do masivní zděné kce</t>
  </si>
  <si>
    <t>-1849664444</t>
  </si>
  <si>
    <t>Předstěnové instalační systémy pro zazdění do masivních zděných konstrukcí pro závěsné klozety ovládání zepředu, stavební výška 1080 mm</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</si>
  <si>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</si>
  <si>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84</t>
  </si>
  <si>
    <t>998726112</t>
  </si>
  <si>
    <t>Přesun hmot tonážní pro instalační prefabrikáty v objektech v do 12 m</t>
  </si>
  <si>
    <t>558436408</t>
  </si>
  <si>
    <t>Přesun hmot pro instalační prefabrikáty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</si>
  <si>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</si>
  <si>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733</t>
  </si>
  <si>
    <t>Ústřední vytápění - rozvodné potrubí</t>
  </si>
  <si>
    <t>85</t>
  </si>
  <si>
    <t>733120815</t>
  </si>
  <si>
    <t>Demontáž potrubí ocelového hladkého do D 38</t>
  </si>
  <si>
    <t>370338311</t>
  </si>
  <si>
    <t>Demontáž potrubí z trubek ocelových hladkých Ø do 38</t>
  </si>
  <si>
    <t>3,3*2</t>
  </si>
  <si>
    <t>0,7*2</t>
  </si>
  <si>
    <t>1,2*2</t>
  </si>
  <si>
    <t>86</t>
  </si>
  <si>
    <t>733222103</t>
  </si>
  <si>
    <t>Potrubí měděné polotvrdé spojované měkkým pájením D 18x1</t>
  </si>
  <si>
    <t>861735235</t>
  </si>
  <si>
    <t>Potrubí z trubek měděných polotvrdých spojovaných měkkým pájením Ø 18/1</t>
  </si>
  <si>
    <t>87</t>
  </si>
  <si>
    <t>733223106</t>
  </si>
  <si>
    <t>Potrubí měděné tvrdé spojované měkkým pájením D 35x1,5</t>
  </si>
  <si>
    <t>-1070300135</t>
  </si>
  <si>
    <t>Potrubí z trubek měděných tvrdých spojovaných měkkým pájením Ø 35/1,5</t>
  </si>
  <si>
    <t>3,3*2*1,15</t>
  </si>
  <si>
    <t>88</t>
  </si>
  <si>
    <t>733291101</t>
  </si>
  <si>
    <t>Zkouška těsnosti potrubí měděné do D 35x1,5</t>
  </si>
  <si>
    <t>1413920647</t>
  </si>
  <si>
    <t>Zkoušky těsnosti potrubí z trubek měděných Ø do 35/1,5</t>
  </si>
  <si>
    <t>3,8</t>
  </si>
  <si>
    <t>7,59</t>
  </si>
  <si>
    <t>89</t>
  </si>
  <si>
    <t>733811242</t>
  </si>
  <si>
    <t>Ochrana potrubí ústředního vytápění termoizolačními trubicemi z PE tl do 20 mm DN do 45 mm</t>
  </si>
  <si>
    <t>1360758909</t>
  </si>
  <si>
    <t>Ochrana potrubí termoizolačními trubicemi z pěnového polyetylenu PE přilepenými v příčných a podélných spojích, tloušťky izolace přes 13 do 20 mm, vnitřního průměru izolace DN přes 22 do 45 mm</t>
  </si>
  <si>
    <t>90</t>
  </si>
  <si>
    <t>998733101</t>
  </si>
  <si>
    <t>Přesun hmot tonážní pro rozvody potrubí v objektech v do 6 m</t>
  </si>
  <si>
    <t>1310935428</t>
  </si>
  <si>
    <t>Přesun hmot pro rozvody potrubí stanovený z hmotnosti přesunovaného materiálu vodorovná dopravní vzdálenost do 50 m v objektech výšky do 6 m</t>
  </si>
  <si>
    <t>91</t>
  </si>
  <si>
    <t>998733181</t>
  </si>
  <si>
    <t>Příplatek k přesunu hmot tonážní 733 prováděný bez použití mechanizace</t>
  </si>
  <si>
    <t>-103286903</t>
  </si>
  <si>
    <t>Přesun hmot pro rozvody potrubí stanovený z hmotnosti přesunovaného materiálu Příplatek k cenám za přesun prováděný bez použití mechanizace pro jakoukoliv výšku objektu</t>
  </si>
  <si>
    <t>734</t>
  </si>
  <si>
    <t>Ústřední vytápění - armatury</t>
  </si>
  <si>
    <t>92</t>
  </si>
  <si>
    <t>734221535</t>
  </si>
  <si>
    <t>Ventil závitový termostatický rohový dvouregulační G 3/8 PN 16 do 110°C bez hlavice ovládání</t>
  </si>
  <si>
    <t>-1908026109</t>
  </si>
  <si>
    <t>Ventily regulační závitové termostatické, bez hlavice ovládání PN 16 do 110°C rohové dvouregulační G 3/8</t>
  </si>
  <si>
    <t xml:space="preserve">Poznámka k souboru cen:_x000d_
1. V cenách -0101 až -0105 nejsou započteny náklady na dodávku a montáž měřící a vypouštěcí armatury.Tyto se oceňují samostatně souborem cen 734 49 1101 až -1105._x000d_
</t>
  </si>
  <si>
    <t>93</t>
  </si>
  <si>
    <t>734491101</t>
  </si>
  <si>
    <t>Ventil závitový regulační přímý G 3/4 PN 20 do 100°C měřící k vyvažovacímu ventilu</t>
  </si>
  <si>
    <t>-1112220644</t>
  </si>
  <si>
    <t>Měřicí armatury digitální pro měření spotřeby tepla</t>
  </si>
  <si>
    <t xml:space="preserve">Poznámka k souboru cen:_x000d_
1. V cenách -9211 až -9213 je započtena montáž návarků přivařením; jejich dodávka se oceňuje ve specifikaci pouze v případech, kdy návarky nejsou součástí dodávky zařízení._x000d_
</t>
  </si>
  <si>
    <t>94</t>
  </si>
  <si>
    <t>998734102</t>
  </si>
  <si>
    <t>Přesun hmot tonážní pro armatury v objektech v do 12 m</t>
  </si>
  <si>
    <t>1969071779</t>
  </si>
  <si>
    <t>Přesun hmot pro armatury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</si>
  <si>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</si>
  <si>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</si>
  <si>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</si>
  <si>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95</t>
  </si>
  <si>
    <t>735111810</t>
  </si>
  <si>
    <t>Demontáž otopného tělesa litinového článkového</t>
  </si>
  <si>
    <t>1757726973</t>
  </si>
  <si>
    <t>Demontáž otopných těles litinových článkových</t>
  </si>
  <si>
    <t>0,7*1,2*2</t>
  </si>
  <si>
    <t>96</t>
  </si>
  <si>
    <t>735152380</t>
  </si>
  <si>
    <t>Otopné těleso panel VK dvoudeskové bez přídavné přestupní plochy výška/délka 600/1400mm výkon 1369 W</t>
  </si>
  <si>
    <t>-363751671</t>
  </si>
  <si>
    <t>Otopná tělesa panelová VK dvoudesková PN 1,0 MPa, T do 110°C bez přídavné přestupní plochy výšky tělesa 600 mm stavební délky / výkonu 1400 mm / 1369 W</t>
  </si>
  <si>
    <t>97</t>
  </si>
  <si>
    <t>998735101</t>
  </si>
  <si>
    <t>Přesun hmot tonážní pro otopná tělesa v objektech v do 6 m</t>
  </si>
  <si>
    <t>1480206154</t>
  </si>
  <si>
    <t>Přesun hmot pro otopná tělesa stanovený z hmotnosti přesunovaného materiálu vodorovná dopravní vzdálenost do 50 m v objektech výšky do 6 m</t>
  </si>
  <si>
    <t>98</t>
  </si>
  <si>
    <t>998735181</t>
  </si>
  <si>
    <t>Příplatek k přesunu hmot tonážní 735 prováděný bez použití mechanizace</t>
  </si>
  <si>
    <t>-22540481</t>
  </si>
  <si>
    <t>Přesun hmot pro otopná tělesa stanovený z hmotnosti přesunovaného materiálu Příplatek k cenám za přesun prováděný bez použití mechanizace pro jakoukoliv výšku objektu</t>
  </si>
  <si>
    <t>741</t>
  </si>
  <si>
    <t>Elektroinstalace - silnoproud</t>
  </si>
  <si>
    <t>99</t>
  </si>
  <si>
    <t>741120005</t>
  </si>
  <si>
    <t>Montáž vodič Cu izolovaný plný a laněný žíla 25-35 mm2 pod omítku (CY)</t>
  </si>
  <si>
    <t>-1675684212</t>
  </si>
  <si>
    <t>Montáž vodičů izolovaných měděných bez ukončení uložených pod omítku plných a laněných (CY), průřezu žíly 25 až 35 mm2</t>
  </si>
  <si>
    <t>(16,08+12,66)*3</t>
  </si>
  <si>
    <t>100</t>
  </si>
  <si>
    <t>34141358</t>
  </si>
  <si>
    <t>vodič ohebný s Cu jádrem propojovací pro 450/750V 10mm2</t>
  </si>
  <si>
    <t>1316699777</t>
  </si>
  <si>
    <t>101</t>
  </si>
  <si>
    <t>741130004</t>
  </si>
  <si>
    <t>Ukončení vodič izolovaný do 6 mm2 v rozváděči nebo na přístroji</t>
  </si>
  <si>
    <t>537333962</t>
  </si>
  <si>
    <t>Ukončení vodičů izolovaných s označením a zapojením v rozváděči nebo na přístroji, průřezu žíly do 6 mm2</t>
  </si>
  <si>
    <t>102</t>
  </si>
  <si>
    <t>741210001</t>
  </si>
  <si>
    <t>Montáž rozvodnice oceloplechová nebo plastová běžná do 20 kg</t>
  </si>
  <si>
    <t>-1788263846</t>
  </si>
  <si>
    <t>Montáž rozvodnic oceloplechových nebo plastových bez zapojení vodičů běžných, hmotnosti do 20 kg</t>
  </si>
  <si>
    <t>103</t>
  </si>
  <si>
    <t>35713111</t>
  </si>
  <si>
    <t>rozvodnice nástěnná, průhledné dveře, 3 řady, šířka 14 modulárních jednotek</t>
  </si>
  <si>
    <t>-1388376250</t>
  </si>
  <si>
    <t>104</t>
  </si>
  <si>
    <t>741310001</t>
  </si>
  <si>
    <t>Montáž vypínač nástěnný 1-jednopólový prostředí normální</t>
  </si>
  <si>
    <t>1657554058</t>
  </si>
  <si>
    <t>Montáž spínačů jedno nebo dvoupólových nástěnných se zapojením vodičů, pro prostředí normální vypínačů, řazení 1-jednopólových</t>
  </si>
  <si>
    <t>105</t>
  </si>
  <si>
    <t>34536398</t>
  </si>
  <si>
    <t>spínač páčkový 25A zapuštěnámontáž se signální doutnavkou 39563-23C</t>
  </si>
  <si>
    <t>305928941</t>
  </si>
  <si>
    <t>106</t>
  </si>
  <si>
    <t>741313001</t>
  </si>
  <si>
    <t>Montáž zásuvka (polo)zapuštěná bezšroubové připojení 2P+PE se zapojením vodičů</t>
  </si>
  <si>
    <t>-1638453576</t>
  </si>
  <si>
    <t>Montáž zásuvek domovních se zapojením vodičů bezšroubové připojení polozapuštěných nebo zapuštěných 10/16 A, provedení 2P + PE</t>
  </si>
  <si>
    <t>107</t>
  </si>
  <si>
    <t>35811071</t>
  </si>
  <si>
    <t>zásuvka nepropustná nástěnná 16A 400 V 4pólová</t>
  </si>
  <si>
    <t>1531804335</t>
  </si>
  <si>
    <t>108</t>
  </si>
  <si>
    <t>741372051</t>
  </si>
  <si>
    <t>Montáž svítidlo LED bytové přisazené stropní reflektorové bez čidla</t>
  </si>
  <si>
    <t>-394951777</t>
  </si>
  <si>
    <t>Montáž svítidel LED se zapojením vodičů bytových nebo společenských místností přisazených stropních reflektorových bez pohybového čidla</t>
  </si>
  <si>
    <t>109</t>
  </si>
  <si>
    <t>34814448</t>
  </si>
  <si>
    <t>svítidlo zářivkové stropní přímé, mřížka parabolická, indukční předřadník s kompenzací, 4x58W</t>
  </si>
  <si>
    <t>197944012</t>
  </si>
  <si>
    <t>110</t>
  </si>
  <si>
    <t>741810001</t>
  </si>
  <si>
    <t>Celková prohlídka elektrického rozvodu a zařízení do 100 000,- Kč</t>
  </si>
  <si>
    <t>1709776055</t>
  </si>
  <si>
    <t>Zkoušky a prohlídky elektrických rozvodů a zařízení celková prohlídka a vyhotovení revizní zprávy pro objem montážních prací do 100 tis. Kč</t>
  </si>
  <si>
    <t xml:space="preserve">Poznámka k souboru cen:_x000d_
1. Ceny -0001 až -0011 jsou určeny pro objem montážních prací včetně všech nákladů._x000d_
</t>
  </si>
  <si>
    <t>742</t>
  </si>
  <si>
    <t>Elektroinstalace - slaboproud</t>
  </si>
  <si>
    <t>111</t>
  </si>
  <si>
    <t>742110501</t>
  </si>
  <si>
    <t>Montáž krabic pro slaboproud zapuštěných plastových odbočných kruhových s víčkem a se zasekáním</t>
  </si>
  <si>
    <t>-621036749</t>
  </si>
  <si>
    <t>Montáž krabic elektroinstalačních s víčkem zapuštěných plastových včetně zasekání odbočných kruhových</t>
  </si>
  <si>
    <t>112</t>
  </si>
  <si>
    <t>37451121</t>
  </si>
  <si>
    <t>zásuvka tv+r bílá</t>
  </si>
  <si>
    <t>-1955043807</t>
  </si>
  <si>
    <t>113</t>
  </si>
  <si>
    <t>742110502</t>
  </si>
  <si>
    <t>Montáž krabic pro slaboproud zapuštěných plastových odbočných čtyřhranných s víčkem</t>
  </si>
  <si>
    <t>-282263893</t>
  </si>
  <si>
    <t>Montáž krabic elektroinstalačních s víčkem zapuštěných plastových včetně zasekání odbočných čtyřhranných</t>
  </si>
  <si>
    <t>114</t>
  </si>
  <si>
    <t>34571524</t>
  </si>
  <si>
    <t>krabice přístrojová odbočná s víčkem z PH, 132x132 mm, hloubka 72 mm</t>
  </si>
  <si>
    <t>1102066437</t>
  </si>
  <si>
    <t>115</t>
  </si>
  <si>
    <t>742121001</t>
  </si>
  <si>
    <t>Montáž kabelů sdělovacích pro vnitřní rozvody do 15 žil</t>
  </si>
  <si>
    <t>-595896595</t>
  </si>
  <si>
    <t>Montáž kabelů sdělovacích pro vnitřní rozvody počtu žil do 15</t>
  </si>
  <si>
    <t xml:space="preserve">Poznámka k souboru cen:_x000d_
1. Ceny lze použít i pro ocenění koaxiálních kabelů._x000d_
</t>
  </si>
  <si>
    <t>12,66*4</t>
  </si>
  <si>
    <t>116</t>
  </si>
  <si>
    <t>34121056</t>
  </si>
  <si>
    <t>kabel sdělovací s Cu jádrem 10x2x0,5mm</t>
  </si>
  <si>
    <t>1828622247</t>
  </si>
  <si>
    <t>117</t>
  </si>
  <si>
    <t>380671135</t>
  </si>
  <si>
    <t>8,7+8,4</t>
  </si>
  <si>
    <t>118</t>
  </si>
  <si>
    <t>34121015</t>
  </si>
  <si>
    <t>kabel sdělovací s Cu jádrem 4x2x0,5mm</t>
  </si>
  <si>
    <t>1796150753</t>
  </si>
  <si>
    <t>17,1*1,1 'Přepočtené koeficientem množství</t>
  </si>
  <si>
    <t>119</t>
  </si>
  <si>
    <t>742121002</t>
  </si>
  <si>
    <t>Montáž kabelů sdělovacích pro vnitřní rozvody přes 15 žil</t>
  </si>
  <si>
    <t>1472655204</t>
  </si>
  <si>
    <t>Montáž kabelů sdělovacích pro vnitřní rozvody počtu žil přes 15</t>
  </si>
  <si>
    <t>12,66*2</t>
  </si>
  <si>
    <t>120</t>
  </si>
  <si>
    <t>34140850</t>
  </si>
  <si>
    <t>vodič izolovaný s Cu jádrem 25mm2</t>
  </si>
  <si>
    <t>-1088240955</t>
  </si>
  <si>
    <t>121</t>
  </si>
  <si>
    <t>742122001</t>
  </si>
  <si>
    <t>Montáž kabelové spojky nebo svorkovnice pro slaboproud do 15 žil</t>
  </si>
  <si>
    <t>1040296381</t>
  </si>
  <si>
    <t>Montáž kabelové spojky nebo svorkovnice do 15 žil</t>
  </si>
  <si>
    <t>122</t>
  </si>
  <si>
    <t>35436020</t>
  </si>
  <si>
    <t>spojka kabelová smršťovaná přímé do 1kV 91ah-20-5s 5x1,5-6mm</t>
  </si>
  <si>
    <t>-1704222469</t>
  </si>
  <si>
    <t>123</t>
  </si>
  <si>
    <t>742190004</t>
  </si>
  <si>
    <t>Požárně těsnící materiál do prostupu</t>
  </si>
  <si>
    <t>-927570124</t>
  </si>
  <si>
    <t>Ostatní práce pro trasy požárně těsnící materiál do prostupu</t>
  </si>
  <si>
    <t>751</t>
  </si>
  <si>
    <t>Vzduchotechnika</t>
  </si>
  <si>
    <t>124</t>
  </si>
  <si>
    <t>751111012</t>
  </si>
  <si>
    <t>Mtž vent ax ntl nástěnného základního D do 200 mm</t>
  </si>
  <si>
    <t>936729670</t>
  </si>
  <si>
    <t>Montáž ventilátoru axiálního nízkotlakého nástěnného základního, průměru přes 100 do 200 mm</t>
  </si>
  <si>
    <t>125</t>
  </si>
  <si>
    <t>42914148</t>
  </si>
  <si>
    <t>ventilátor axiální stěnový skříň z ocelového plechu IP44 35W</t>
  </si>
  <si>
    <t>-1605511727</t>
  </si>
  <si>
    <t>126</t>
  </si>
  <si>
    <t>751511122</t>
  </si>
  <si>
    <t>Mtž potrubí plech skupiny I kruh s přírubou tloušťky plechu 0,6 mm D do 200 mm</t>
  </si>
  <si>
    <t>1518894870</t>
  </si>
  <si>
    <t>Montáž potrubí plechového skupiny I kruhového s přírubou tloušťky plechu 0,6 mm, průměru přes 100 do 200 mm</t>
  </si>
  <si>
    <t>1,575</t>
  </si>
  <si>
    <t>127</t>
  </si>
  <si>
    <t>42981010</t>
  </si>
  <si>
    <t>trouba VZT kruhová spirálně vinutá Pz tl 0,5mm D 125mm</t>
  </si>
  <si>
    <t>592458920</t>
  </si>
  <si>
    <t>128</t>
  </si>
  <si>
    <t>42981151</t>
  </si>
  <si>
    <t>odbočka jednostranná VZT Pz 90° D 125/125mm</t>
  </si>
  <si>
    <t>-1403274119</t>
  </si>
  <si>
    <t>129</t>
  </si>
  <si>
    <t>998751101</t>
  </si>
  <si>
    <t>Přesun hmot tonážní pro vzduchotechniku v objektech v do 12 m</t>
  </si>
  <si>
    <t>-1335126151</t>
  </si>
  <si>
    <t>Přesun hmot pro vzduchotechniku stanovený z hmotnosti přesunovaného materiálu vodorovná dopravní vzdálenost do 100 m v objektech výšky do 12 m</t>
  </si>
  <si>
    <t>766</t>
  </si>
  <si>
    <t>Konstrukce truhlářské</t>
  </si>
  <si>
    <t>130</t>
  </si>
  <si>
    <t>766621711</t>
  </si>
  <si>
    <t>Montáž oken - okenní sklápěčky s olivou</t>
  </si>
  <si>
    <t>-1665108432</t>
  </si>
  <si>
    <t>Montáž a dodávka okenních doplňků Al interiérové žaluzie manualně ovládané</t>
  </si>
  <si>
    <t>131</t>
  </si>
  <si>
    <t>766621715</t>
  </si>
  <si>
    <t xml:space="preserve">Montáž a dodávka okenních doplňků  - montáž jednotrubkových truhlářských garnýží dl. 2700 mm</t>
  </si>
  <si>
    <t>740862397</t>
  </si>
  <si>
    <t>Montáž a dodávka okenních doplňků - montáž jednotrubkových truhlářských garnýží dl. 2700 mm</t>
  </si>
  <si>
    <t>132</t>
  </si>
  <si>
    <t>766622116</t>
  </si>
  <si>
    <t>Montáž plastových oken plochy přes 1 m2 pevných výšky do 2,5 m s rámem do zdiva</t>
  </si>
  <si>
    <t>-764064702</t>
  </si>
  <si>
    <t>Montáž oken plastových včetně montáže rámu plochy přes 1 m2 pevných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</si>
  <si>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</si>
  <si>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133</t>
  </si>
  <si>
    <t>61140054</t>
  </si>
  <si>
    <t>okno plastové otevíravé/sklopné trojsklo 2,25*1,65 m, Uw = 0,9 . Včetně vkování a vnitřního parapetu.</t>
  </si>
  <si>
    <t>1171851337</t>
  </si>
  <si>
    <t>134</t>
  </si>
  <si>
    <t>766660001</t>
  </si>
  <si>
    <t>Montáž dveřních křídel otvíravých jednokřídlových š do 0,8 m do ocelové zárubně</t>
  </si>
  <si>
    <t>1600749255</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</si>
  <si>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</si>
  <si>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</si>
  <si>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135</t>
  </si>
  <si>
    <t>61162851</t>
  </si>
  <si>
    <t>dveře vnitřní foliované plné 1křídlé 600x1970mm</t>
  </si>
  <si>
    <t>1420261312</t>
  </si>
  <si>
    <t>136</t>
  </si>
  <si>
    <t>61162878</t>
  </si>
  <si>
    <t>dveře vnitřní foliované sklo 1/3 1křídlé 800x1970mm</t>
  </si>
  <si>
    <t>532337048</t>
  </si>
  <si>
    <t>137</t>
  </si>
  <si>
    <t>766660021</t>
  </si>
  <si>
    <t>Montáž dveřních křídel otvíravých jednokřídlových š do 0,8 m požárních do ocelové zárubně</t>
  </si>
  <si>
    <t>-2096443754</t>
  </si>
  <si>
    <t>Montáž dveřních křídel dřevěných nebo plastových otevíravých do ocelové zárubně protipožárních jednokřídlových, šířky do 800 mm</t>
  </si>
  <si>
    <t>138</t>
  </si>
  <si>
    <t>61165192</t>
  </si>
  <si>
    <t>dveře vnitřní protipožární foliované 1křídlé 800x1970mm</t>
  </si>
  <si>
    <t>-485150906</t>
  </si>
  <si>
    <t>139</t>
  </si>
  <si>
    <t>54914114</t>
  </si>
  <si>
    <t>kování bezpečnostní R1/O/madlo Cr</t>
  </si>
  <si>
    <t>-765754455</t>
  </si>
  <si>
    <t>140</t>
  </si>
  <si>
    <t>54914620</t>
  </si>
  <si>
    <t>kování dveřní vrchní klika včetně rozet a montážního materiálu R PZ nerez PK</t>
  </si>
  <si>
    <t>-2131782095</t>
  </si>
  <si>
    <t>141</t>
  </si>
  <si>
    <t>766694112</t>
  </si>
  <si>
    <t>Montáž parapetních desek dřevěných nebo plastových šířky do 30 cm délky do 1,6 m</t>
  </si>
  <si>
    <t>-1610854104</t>
  </si>
  <si>
    <t>Montáž ostatních truhlářských konstrukcí parapetních desek dřevěných nebo plastových šířky do 300 mm, délky přes 1000 do 1600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</si>
  <si>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</si>
  <si>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142</t>
  </si>
  <si>
    <t>61144405</t>
  </si>
  <si>
    <t>parapet plastový vnitřní komůrkový 500x20x1000mm</t>
  </si>
  <si>
    <t>-925976209</t>
  </si>
  <si>
    <t>143</t>
  </si>
  <si>
    <t>61144019</t>
  </si>
  <si>
    <t>koncovka k parapetu plastovému vnitřnímu 1 pár</t>
  </si>
  <si>
    <t>sada</t>
  </si>
  <si>
    <t>377666139</t>
  </si>
  <si>
    <t>144</t>
  </si>
  <si>
    <t>766695213</t>
  </si>
  <si>
    <t>Montáž truhlářských prahů dveří jednokřídlových šířky přes 10 cm</t>
  </si>
  <si>
    <t>1920118396</t>
  </si>
  <si>
    <t>Montáž ostatních truhlářských konstrukcí prahů dveří jednokřídlových, šířky přes 100 mm</t>
  </si>
  <si>
    <t>145</t>
  </si>
  <si>
    <t>61187421</t>
  </si>
  <si>
    <t>práh dveřní dřevěný bukový tl 20mm dl 920mm š 150mm</t>
  </si>
  <si>
    <t>834192207</t>
  </si>
  <si>
    <t>146</t>
  </si>
  <si>
    <t>766811116</t>
  </si>
  <si>
    <t>Dodávka a montáž kuchyňské linky dl.1500 mm. Spodní i horní skříňky. Barvy dub. Pracovní deska v tmavě šedém odstínu.</t>
  </si>
  <si>
    <t>-330174131</t>
  </si>
  <si>
    <t>Dodávka a montáž kuchyňské linky dl.1500 mm. Spodní i horní skříňky. Barvy dub. Pracovní deska v tmavě šedém odstínu.
Součástí dodávky je i nerez digestoř, elektrická dvojplotýnka a nerez dřez.
Pracovní desky bude ukončena lemovací lištou.
Úchyty nerez.</t>
  </si>
  <si>
    <t xml:space="preserve">Poznámka k souboru cen:_x000d_
1. V cenách 766 81-1111 až -1116 Montáž korpusu spodních skříněk jsou zahrnuty i náklady na montáž soklové lišty._x000d_
2. V cenách 766 81-1431 až -1453 Montáž světelné rampy nejsou zahrnuty náklady na montáž osvětlení, tyto se oceňují cenami části A10 katalogu 800-741 Elektroinstalace - silnoproud._x000d_
3. V cenách souboru cen 766 81-1 . Montáž kuchyňských linek nejsou zahrnuty náklady na dodání spojovacího materiálu. Není-li tento materiál zahrnut v ceně dodávky kuchyňské linky, oceňuje se samostatně ve specifikaci._x000d_
4. Vcenách 766 81-1311 až -1353 montáže dvířek jsou započteny i náklady na montáž závěsů._x000d_
5. V ceně 766 81-1461 jsou započteny náklady na montáž obou výsuvů pro pojezd zásuvky._x000d_
</t>
  </si>
  <si>
    <t>147</t>
  </si>
  <si>
    <t>998766101</t>
  </si>
  <si>
    <t>Přesun hmot tonážní pro konstrukce truhlářské v objektech v do 6 m</t>
  </si>
  <si>
    <t>-1252208489</t>
  </si>
  <si>
    <t>Přesun hmot pro konstrukce truhlářské stanovený z hmotnosti přesunovaného materiálu vodorovná dopravní vzdálenost do 50 m v objektech výšky do 6 m</t>
  </si>
  <si>
    <t>148</t>
  </si>
  <si>
    <t>998766181</t>
  </si>
  <si>
    <t>Příplatek k přesunu hmot tonážní 766 prováděný bez použití mechanizace</t>
  </si>
  <si>
    <t>561652802</t>
  </si>
  <si>
    <t>Přesun hmot pro konstrukce truhlářské stanovený z hmotnosti přesunovaného materiálu Příplatek k ceně za přesun prováděný bez použití mechanizace pro jakoukoliv výšku objektu</t>
  </si>
  <si>
    <t>767</t>
  </si>
  <si>
    <t>Konstrukce zámečnické</t>
  </si>
  <si>
    <t>149</t>
  </si>
  <si>
    <t>767661500</t>
  </si>
  <si>
    <t>Montáž rolet kovových venkovníchě plochy do 6 m2</t>
  </si>
  <si>
    <t>1185255677</t>
  </si>
  <si>
    <t>150</t>
  </si>
  <si>
    <t>61140708</t>
  </si>
  <si>
    <t>roleta venkovní oken rozměru 2250x1650 mm</t>
  </si>
  <si>
    <t>537241119</t>
  </si>
  <si>
    <t>151</t>
  </si>
  <si>
    <t>998767102</t>
  </si>
  <si>
    <t>Přesun hmot tonážní pro zámečnické konstrukce v objektech v do 12 m</t>
  </si>
  <si>
    <t>-103246322</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</si>
  <si>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</si>
  <si>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</si>
  <si>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</si>
  <si>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</si>
  <si>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152</t>
  </si>
  <si>
    <t>771474111</t>
  </si>
  <si>
    <t>Montáž soklů z dlaždic keramických rovných flexibilní lepidlo v do 65 mm</t>
  </si>
  <si>
    <t>868008522</t>
  </si>
  <si>
    <t>Montáž soklů z dlaždic keramických lepených flexibilním lepidlem rovných, výšky do 65 mm</t>
  </si>
  <si>
    <t>6,7</t>
  </si>
  <si>
    <t>5,7</t>
  </si>
  <si>
    <t>13,6</t>
  </si>
  <si>
    <t>153</t>
  </si>
  <si>
    <t>59761011</t>
  </si>
  <si>
    <t>dlažba keramická slinutá hladká do interiéru i exteriéru do 9ks/m2</t>
  </si>
  <si>
    <t>-1542261812</t>
  </si>
  <si>
    <t>26*0,4 'Přepočtené koeficientem množství</t>
  </si>
  <si>
    <t>154</t>
  </si>
  <si>
    <t>771574122</t>
  </si>
  <si>
    <t>Montáž podlah keramických hladkých lepených flexibilním lepidlem do 100 ks/m2</t>
  </si>
  <si>
    <t>-992874177</t>
  </si>
  <si>
    <t>Montáž podlah z dlaždic keramických lepených flexibilním lepidlem maloformátových hladkých přes 85 do 100 ks/m2</t>
  </si>
  <si>
    <t xml:space="preserve">Poznámka k souboru cen:_x000d_
1. Položky jsou učeny pro všechy druhy povrchových úprav._x000d_
</t>
  </si>
  <si>
    <t>155</t>
  </si>
  <si>
    <t>-747809991</t>
  </si>
  <si>
    <t>15,4*1,15 'Přepočtené koeficientem množství</t>
  </si>
  <si>
    <t>156</t>
  </si>
  <si>
    <t>771591111</t>
  </si>
  <si>
    <t>Nátěr penetrační na podlahu</t>
  </si>
  <si>
    <t>1083911695</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</si>
  <si>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</si>
  <si>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</si>
  <si>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157</t>
  </si>
  <si>
    <t>771591115</t>
  </si>
  <si>
    <t>Podlahy spárování silikonem</t>
  </si>
  <si>
    <t>-1302631708</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</si>
  <si>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</si>
  <si>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</si>
  <si>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158</t>
  </si>
  <si>
    <t>771591191</t>
  </si>
  <si>
    <t>Příplatek k podlahám za diagonální kladení dlažby</t>
  </si>
  <si>
    <t>-1221706410</t>
  </si>
  <si>
    <t>Podlahy - dokončovací práce Příplatek k cenám za diagonální kladení dlažby</t>
  </si>
  <si>
    <t>2,4</t>
  </si>
  <si>
    <t>11,5</t>
  </si>
  <si>
    <t>159</t>
  </si>
  <si>
    <t>771591212</t>
  </si>
  <si>
    <t>Rohož celoplošně lepená roznášecí, separační s pasivní kontaktní drenáží do podlah</t>
  </si>
  <si>
    <t>901020370</t>
  </si>
  <si>
    <t>Izolace podlahy pod dlažbu rohož pod dlažbu celoplošně lepená roznášecí, separační s pasivní kontaktní drenáží</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</si>
  <si>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</si>
  <si>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160</t>
  </si>
  <si>
    <t>998771102</t>
  </si>
  <si>
    <t>Přesun hmot tonážní pro podlahy z dlaždic v objektech v do 12 m</t>
  </si>
  <si>
    <t>-83604530</t>
  </si>
  <si>
    <t>Přesun hmot pro podlahy z dlaždic stanovený z hmotnosti přesunovaného materiálu vodorovná dopravní vzdálenost do 50 m v objektech výšky přes 6 do 12 m</t>
  </si>
  <si>
    <t>775</t>
  </si>
  <si>
    <t>Podlahy skládané</t>
  </si>
  <si>
    <t>161</t>
  </si>
  <si>
    <t>775511810</t>
  </si>
  <si>
    <t>Demontáž podlah vlysových přibíjených s lištami přibíjenými</t>
  </si>
  <si>
    <t>-1528171322</t>
  </si>
  <si>
    <t>Demontáž podlah vlysových s lištami přibíjených</t>
  </si>
  <si>
    <t>14,4</t>
  </si>
  <si>
    <t>776</t>
  </si>
  <si>
    <t>Podlahy povlakové</t>
  </si>
  <si>
    <t>162</t>
  </si>
  <si>
    <t>776111111</t>
  </si>
  <si>
    <t>Broušení anhydritového podkladu povlakových podlah</t>
  </si>
  <si>
    <t>2053485552</t>
  </si>
  <si>
    <t>Příprava podkladu broušení podlah nového podkladu anhydritového</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</si>
  <si>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</si>
  <si>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163</t>
  </si>
  <si>
    <t>776111311</t>
  </si>
  <si>
    <t>Vysátí podkladu povlakových podlah</t>
  </si>
  <si>
    <t>1067598855</t>
  </si>
  <si>
    <t>Příprava podkladu vysátí podlah</t>
  </si>
  <si>
    <t>164</t>
  </si>
  <si>
    <t>776121311</t>
  </si>
  <si>
    <t>Vodou ředitelná penetrace savého podkladu povlakových podlah ředěná v poměru 1:1</t>
  </si>
  <si>
    <t>161104140</t>
  </si>
  <si>
    <t>Příprava podkladu penetrace vodou ředitelná na savý podklad (válečkováním) ředěná v poměru 1:1 podlah</t>
  </si>
  <si>
    <t>165</t>
  </si>
  <si>
    <t>776201812</t>
  </si>
  <si>
    <t>Demontáž lepených povlakových podlah s podložkou ručně</t>
  </si>
  <si>
    <t>1509179589</t>
  </si>
  <si>
    <t>Demontáž povlakových podlahovin lepených ručně s podložkou</t>
  </si>
  <si>
    <t>166</t>
  </si>
  <si>
    <t>776221111</t>
  </si>
  <si>
    <t>Lepení pásů z PVC standardním lepidlem</t>
  </si>
  <si>
    <t>-988133353</t>
  </si>
  <si>
    <t>Montáž podlahovin z PVC lepením standardním lepidlem z pásů standardních</t>
  </si>
  <si>
    <t>167</t>
  </si>
  <si>
    <t>28412255</t>
  </si>
  <si>
    <t>krytina podlahová heterogenní š 1,5m tl 1,5mm</t>
  </si>
  <si>
    <t>-458025117</t>
  </si>
  <si>
    <t>14,4*1,1 'Přepočtené koeficientem množství</t>
  </si>
  <si>
    <t>168</t>
  </si>
  <si>
    <t>776411111</t>
  </si>
  <si>
    <t>Montáž obvodových soklíků výšky do 80 mm</t>
  </si>
  <si>
    <t>925380171</t>
  </si>
  <si>
    <t>Montáž soklíků lepením obvodových, výšky do 80 mm</t>
  </si>
  <si>
    <t>16,0</t>
  </si>
  <si>
    <t>169</t>
  </si>
  <si>
    <t>28411008</t>
  </si>
  <si>
    <t>lišta soklová PVC 16x60mm</t>
  </si>
  <si>
    <t>467945823</t>
  </si>
  <si>
    <t>16*1,02 'Přepočtené koeficientem množství</t>
  </si>
  <si>
    <t>170</t>
  </si>
  <si>
    <t>776421311</t>
  </si>
  <si>
    <t>Montáž přechodových samolepících lišt</t>
  </si>
  <si>
    <t>371086204</t>
  </si>
  <si>
    <t>Montáž lišt přechodových samolepících</t>
  </si>
  <si>
    <t>171</t>
  </si>
  <si>
    <t>55343119</t>
  </si>
  <si>
    <t>profil přechodový Al narážecí 40mm dub, buk, javor, třešeň</t>
  </si>
  <si>
    <t>-716586801</t>
  </si>
  <si>
    <t>0,8*1,02 'Přepočtené koeficientem množství</t>
  </si>
  <si>
    <t>172</t>
  </si>
  <si>
    <t>776991221</t>
  </si>
  <si>
    <t>Základní čištění nově položených podlahovin včetně 1-složkového jednovrstvého polymerního nátěru</t>
  </si>
  <si>
    <t>1412349376</t>
  </si>
  <si>
    <t>Ostatní práce údržba nových podlahovin po pokládce čištění včetně ošetření polymerním nátěrem 1-složkovým jednovrstvým</t>
  </si>
  <si>
    <t xml:space="preserve">Poznámka k souboru cen:_x000d_
1. V ceně 776 99-1121 jsou započteny náklady na vysátí podlahy a setření vlhkým mopem._x000d_
2. V ceně 776 99-1141 jsou započteny i náklady na dodání pasty._x000d_
</t>
  </si>
  <si>
    <t>173</t>
  </si>
  <si>
    <t>998776101</t>
  </si>
  <si>
    <t>Přesun hmot tonážní pro podlahy povlakové v objektech v do 6 m</t>
  </si>
  <si>
    <t>-737598755</t>
  </si>
  <si>
    <t>Přesun hmot pro podlahy povlakové stanovený z hmotnosti přesunovaného materiálu vodorovná dopravní vzdálenost do 50 m v objektech výšky do 6 m</t>
  </si>
  <si>
    <t>777</t>
  </si>
  <si>
    <t>Podlahy lité</t>
  </si>
  <si>
    <t>174</t>
  </si>
  <si>
    <t>777131103</t>
  </si>
  <si>
    <t>Penetrační epoxidový nátěr podlahy na vlhký nebo nenasákavý podklad</t>
  </si>
  <si>
    <t>1697879156</t>
  </si>
  <si>
    <t>Penetrační nátěr podlahy epoxidový na podklad vlhký nebo s nízkou nasákavostí</t>
  </si>
  <si>
    <t>781</t>
  </si>
  <si>
    <t>Dokončovací práce - obklady</t>
  </si>
  <si>
    <t>175</t>
  </si>
  <si>
    <t>781473116</t>
  </si>
  <si>
    <t>Montáž obkladů vnitřních keramických hladkých do 35 ks/m2 lepených standardním lepidlem</t>
  </si>
  <si>
    <t>-102855849</t>
  </si>
  <si>
    <t>Montáž obkladů vnitřních stěn z dlaždic keramických lepených standardním lepidlem hladkých přes 25 do 35 ks/m2</t>
  </si>
  <si>
    <t xml:space="preserve">Poznámka k souboru cen:_x000d_
1. Položky jsou určeny pro všechny druhy povrchových úprav._x000d_
</t>
  </si>
  <si>
    <t>kuchyně - za kuchyňskou linkou</t>
  </si>
  <si>
    <t>(1,8+0,65)*0,65</t>
  </si>
  <si>
    <t>(1,25+0,8+0,17+1,2+1,05+2,0)*2,0</t>
  </si>
  <si>
    <t>-0,6*2,0</t>
  </si>
  <si>
    <t>176</t>
  </si>
  <si>
    <t>59761001</t>
  </si>
  <si>
    <t>obklad velkoformátový keramický hladký přes 4 do 6ks/m2</t>
  </si>
  <si>
    <t>-275261918</t>
  </si>
  <si>
    <t>13,333*1,08 'Přepočtené koeficientem množství</t>
  </si>
  <si>
    <t>177</t>
  </si>
  <si>
    <t>781479191</t>
  </si>
  <si>
    <t>Příplatek k montáži obkladů vnitřních keramických hladkých za plochu do 10 m2</t>
  </si>
  <si>
    <t>-1030873108</t>
  </si>
  <si>
    <t>Montáž obkladů vnitřních stěn z dlaždic keramických Příplatek k cenám za plochu do 10 m2 jednotlivě</t>
  </si>
  <si>
    <t>178</t>
  </si>
  <si>
    <t>781479192</t>
  </si>
  <si>
    <t>Příplatek k montáži obkladů vnitřních keramických hladkých za omezený prostor</t>
  </si>
  <si>
    <t>1377826115</t>
  </si>
  <si>
    <t>Montáž obkladů vnitřních stěn z dlaždic keramických Příplatek k cenám za obklady v omezeném prostoru</t>
  </si>
  <si>
    <t>179</t>
  </si>
  <si>
    <t>781479195</t>
  </si>
  <si>
    <t>Příplatek k montáži obkladů vnitřních keramických hladkých za spárování bílým cementem</t>
  </si>
  <si>
    <t>-332157770</t>
  </si>
  <si>
    <t>Montáž obkladů vnitřních stěn z dlaždic keramických Příplatek k cenám za spárování cement bílý</t>
  </si>
  <si>
    <t>180</t>
  </si>
  <si>
    <t>781493111</t>
  </si>
  <si>
    <t>Plastové profily rohové lepené standardním lepidlem</t>
  </si>
  <si>
    <t>1264961856</t>
  </si>
  <si>
    <t>Obklad - dokončující práce profily ukončovací lepené standardním lepidlem rohové</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</si>
  <si>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</si>
  <si>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2,2*4</t>
  </si>
  <si>
    <t>181</t>
  </si>
  <si>
    <t>781493211</t>
  </si>
  <si>
    <t>Plastové profily vanové lepené standardním lepidlem</t>
  </si>
  <si>
    <t>-493196713</t>
  </si>
  <si>
    <t>Obklad - dokončující práce profily ukončovací lepené standardním lepidlem vanové</t>
  </si>
  <si>
    <t>0,3*2+1,2</t>
  </si>
  <si>
    <t>182</t>
  </si>
  <si>
    <t>781493611</t>
  </si>
  <si>
    <t>Montáž vanových plastových dvířek s rámem lepených</t>
  </si>
  <si>
    <t>-883049322</t>
  </si>
  <si>
    <t>Obklad - dokončující práce montáž vanových dvířek plastových lepených s rámem</t>
  </si>
  <si>
    <t>183</t>
  </si>
  <si>
    <t>56245701</t>
  </si>
  <si>
    <t>dvířka revizní pod obklad nerez 300x300 mm s požární odolností EI 300</t>
  </si>
  <si>
    <t>688484424</t>
  </si>
  <si>
    <t>184</t>
  </si>
  <si>
    <t>781495111</t>
  </si>
  <si>
    <t>Nátěr penetrační na stěnu</t>
  </si>
  <si>
    <t>1662403892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</si>
  <si>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</si>
  <si>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</si>
  <si>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185</t>
  </si>
  <si>
    <t>998781101</t>
  </si>
  <si>
    <t>Přesun hmot tonážní pro obklady keramické v objektech v do 6 m</t>
  </si>
  <si>
    <t>1888551249</t>
  </si>
  <si>
    <t>Přesun hmot pro obklady keramické stanovený z hmotnosti přesunovaného materiálu vodorovná dopravní vzdálenost do 50 m v objektech výšky do 6 m</t>
  </si>
  <si>
    <t>186</t>
  </si>
  <si>
    <t>998781102</t>
  </si>
  <si>
    <t>Přesun hmot tonážní pro obklady keramické v objektech v do 12 m</t>
  </si>
  <si>
    <t>-300457668</t>
  </si>
  <si>
    <t>Přesun hmot pro obklady keramické stanovený z hmotnosti přesunovaného materiálu vodorovná dopravní vzdálenost do 50 m v objektech výšky přes 6 do 12 m</t>
  </si>
  <si>
    <t>187</t>
  </si>
  <si>
    <t>998781181</t>
  </si>
  <si>
    <t>Příplatek k přesunu hmot tonážní 781 prováděný bez použití mechanizace</t>
  </si>
  <si>
    <t>-392036968</t>
  </si>
  <si>
    <t>Přesun hmot pro obklady keramické stanovený z hmotnosti přesunovaného materiálu Příplatek k cenám za přesun prováděný bez použití mechanizace pro jakoukoliv výšku objektu</t>
  </si>
  <si>
    <t>783</t>
  </si>
  <si>
    <t>Dokončovací práce - nátěry</t>
  </si>
  <si>
    <t>188</t>
  </si>
  <si>
    <t>783301311</t>
  </si>
  <si>
    <t>Odmaštění zámečnických konstrukcí vodou ředitelným odmašťovačem</t>
  </si>
  <si>
    <t>-1956883420</t>
  </si>
  <si>
    <t>Příprava podkladu zámečnických konstrukcí před provedením nátěru odmaštění odmašťovačem vodou ředitelným</t>
  </si>
  <si>
    <t>(1,97*2+0,8)*(0,05+0,115+0,05)*4</t>
  </si>
  <si>
    <t>189</t>
  </si>
  <si>
    <t>783315101</t>
  </si>
  <si>
    <t>Mezinátěr jednonásobný syntetický standardní zámečnických konstrukcí</t>
  </si>
  <si>
    <t>-1566353028</t>
  </si>
  <si>
    <t>Mezinátěr zámečnických konstrukcí jednonásobný syntetický standardní</t>
  </si>
  <si>
    <t>190</t>
  </si>
  <si>
    <t>783317101</t>
  </si>
  <si>
    <t>Krycí jednonásobný syntetický standardní nátěr zámečnických konstrukcí</t>
  </si>
  <si>
    <t>1118441178</t>
  </si>
  <si>
    <t>Krycí nátěr (email) zámečnických konstrukcí jednonásobný syntetický standardní</t>
  </si>
  <si>
    <t>191</t>
  </si>
  <si>
    <t>783337101</t>
  </si>
  <si>
    <t>Krycí jednonásobný epoxidový nátěr zámečnických konstrukcí</t>
  </si>
  <si>
    <t>-1842872169</t>
  </si>
  <si>
    <t>Krycí nátěr (email) zámečnických konstrukcí jednonásobný epoxidový</t>
  </si>
  <si>
    <t>192</t>
  </si>
  <si>
    <t>783343101</t>
  </si>
  <si>
    <t>Základní jednonásobný impregnační polyuretanový nátěr zámečnických konstrukcí</t>
  </si>
  <si>
    <t>2104468078</t>
  </si>
  <si>
    <t>Základní impregnační nátěr zámečnických konstrukcí aktivátorem rzi na zkorodovaný povrch jednonásobný polyuretanový</t>
  </si>
  <si>
    <t>784</t>
  </si>
  <si>
    <t>Dokončovací práce - malby a tapety</t>
  </si>
  <si>
    <t>193</t>
  </si>
  <si>
    <t>784111011</t>
  </si>
  <si>
    <t>Obroušení podkladu omítnutého v místnostech výšky do 3,80 m</t>
  </si>
  <si>
    <t>1444556127</t>
  </si>
  <si>
    <t>Obroušení podkladu omítky v místnostech výšky do 3,80 m</t>
  </si>
  <si>
    <t>stropy</t>
  </si>
  <si>
    <t>stěny</t>
  </si>
  <si>
    <t>194</t>
  </si>
  <si>
    <t>784121001</t>
  </si>
  <si>
    <t>Oškrabání malby v mísnostech výšky do 3,80 m</t>
  </si>
  <si>
    <t>943241678</t>
  </si>
  <si>
    <t>Oškrabání malby v místnostech výšky do 3,80 m</t>
  </si>
  <si>
    <t xml:space="preserve">Poznámka k souboru cen:_x000d_
1. Cenami souboru cen se oceňuje jakýkoli počet současně škrabaných vrstev barvy._x000d_
</t>
  </si>
  <si>
    <t>195</t>
  </si>
  <si>
    <t>784181121</t>
  </si>
  <si>
    <t>Hloubková jednonásobná penetrace podkladu v místnostech výšky do 3,80 m</t>
  </si>
  <si>
    <t>-2097086795</t>
  </si>
  <si>
    <t>Penetrace podkladu jednonásobná hloubková v místnostech výšky do 3,80 m</t>
  </si>
  <si>
    <t>196</t>
  </si>
  <si>
    <t>784191001</t>
  </si>
  <si>
    <t>Čištění vnitřních ploch oken nebo balkonových dveří jednoduchých po provedení malířských prací</t>
  </si>
  <si>
    <t>-2081789931</t>
  </si>
  <si>
    <t>Čištění vnitřních ploch hrubý úklid po provedení malířských prací omytím oken nebo balkonových dveří jednoduchých</t>
  </si>
  <si>
    <t>197</t>
  </si>
  <si>
    <t>784191007</t>
  </si>
  <si>
    <t>Čištění vnitřních ploch podlah po provedení malířských prací</t>
  </si>
  <si>
    <t>-1183255685</t>
  </si>
  <si>
    <t>Čištění vnitřních ploch hrubý úklid po provedení malířských prací omytím podlah</t>
  </si>
  <si>
    <t>198</t>
  </si>
  <si>
    <t>784211101</t>
  </si>
  <si>
    <t>Dvojnásobné bílé malby ze směsí za mokra výborně otěruvzdorných v místnostech výšky do 3,80 m</t>
  </si>
  <si>
    <t>2000993031</t>
  </si>
  <si>
    <t>Malby z malířských směsí otěruvzdorných za mokra dvojnásobné, bílé za mokra otěruvzdorné výborně v místnostech výšky do 3,80 m</t>
  </si>
  <si>
    <t>199</t>
  </si>
  <si>
    <t>784211165</t>
  </si>
  <si>
    <t>Příplatek k cenám 2x maleb ze směsí za mokra otěruvzdorných za barevnou malbu v sytém odstínu</t>
  </si>
  <si>
    <t>-1594696938</t>
  </si>
  <si>
    <t>Malby z malířských směsí otěruvzdorných za mokra Příplatek k cenám dvojnásobných maleb za provádění barevné malby tónované na tónovacích automatech, v odstínu sytém</t>
  </si>
  <si>
    <t>002 - Bytová jednotka č. 7 - místnosti 2.07 - 2.10</t>
  </si>
  <si>
    <t>-1471259070</t>
  </si>
  <si>
    <t>703651654</t>
  </si>
  <si>
    <t>-1398024414</t>
  </si>
  <si>
    <t>1592548104</t>
  </si>
  <si>
    <t>-141340503</t>
  </si>
  <si>
    <t>-1958678764</t>
  </si>
  <si>
    <t>-971681392</t>
  </si>
  <si>
    <t>-1647919106</t>
  </si>
  <si>
    <t>-2080856146</t>
  </si>
  <si>
    <t>696763675</t>
  </si>
  <si>
    <t>-1206417483</t>
  </si>
  <si>
    <t>1098431048</t>
  </si>
  <si>
    <t>003 - Bytová jednotka č. 9 - místnosti 2.15 - 2.18</t>
  </si>
  <si>
    <t>1304512718</t>
  </si>
  <si>
    <t>1735681069</t>
  </si>
  <si>
    <t>1320477236</t>
  </si>
  <si>
    <t>-583068125</t>
  </si>
  <si>
    <t>-388450158</t>
  </si>
  <si>
    <t>664833689</t>
  </si>
  <si>
    <t>-1034999187</t>
  </si>
  <si>
    <t>-1499338057</t>
  </si>
  <si>
    <t>1674500591</t>
  </si>
  <si>
    <t>1636412822</t>
  </si>
  <si>
    <t>657718901</t>
  </si>
  <si>
    <t>1865056862</t>
  </si>
  <si>
    <t>004 - Bytová jednotka č. 10 - místnosti 2.19 - 2.22</t>
  </si>
  <si>
    <t>-1298961024</t>
  </si>
  <si>
    <t>-660723635</t>
  </si>
  <si>
    <t>-1855052096</t>
  </si>
  <si>
    <t>856589524</t>
  </si>
  <si>
    <t>-95074429</t>
  </si>
  <si>
    <t>681146826</t>
  </si>
  <si>
    <t>1060044962</t>
  </si>
  <si>
    <t>1185526879</t>
  </si>
  <si>
    <t>166493539</t>
  </si>
  <si>
    <t>-822492815</t>
  </si>
  <si>
    <t>1529434892</t>
  </si>
  <si>
    <t>-1698015430</t>
  </si>
  <si>
    <t>005 - Bytová jednotka č. 11 - místnosti 3.03 - 3.06</t>
  </si>
  <si>
    <t>-396681627</t>
  </si>
  <si>
    <t>637893190</t>
  </si>
  <si>
    <t>-196189147</t>
  </si>
  <si>
    <t>375351913</t>
  </si>
  <si>
    <t>-700054000</t>
  </si>
  <si>
    <t>-1950831412</t>
  </si>
  <si>
    <t>697997508</t>
  </si>
  <si>
    <t>-2142641437</t>
  </si>
  <si>
    <t>-76174252</t>
  </si>
  <si>
    <t>991774224</t>
  </si>
  <si>
    <t>2041424289</t>
  </si>
  <si>
    <t>288765712</t>
  </si>
  <si>
    <t>006 - Bytová jednotka č. 12 - místnosti 3.07 - 3.10</t>
  </si>
  <si>
    <t>410653248</t>
  </si>
  <si>
    <t>-1344746403</t>
  </si>
  <si>
    <t>1694328688</t>
  </si>
  <si>
    <t>-1547716798</t>
  </si>
  <si>
    <t>-962630024</t>
  </si>
  <si>
    <t>-1467719974</t>
  </si>
  <si>
    <t>1303408783</t>
  </si>
  <si>
    <t>356480491</t>
  </si>
  <si>
    <t>-969876807</t>
  </si>
  <si>
    <t>896407536</t>
  </si>
  <si>
    <t>399305947</t>
  </si>
  <si>
    <t>540461734</t>
  </si>
  <si>
    <t>007 - Bytová jednotka č. 13 - místnosti 3.11 - 3.14</t>
  </si>
  <si>
    <t>216819988</t>
  </si>
  <si>
    <t>1491500734</t>
  </si>
  <si>
    <t>2042227158</t>
  </si>
  <si>
    <t>-2024282846</t>
  </si>
  <si>
    <t>-557502581</t>
  </si>
  <si>
    <t>-1597922516</t>
  </si>
  <si>
    <t>1522670021</t>
  </si>
  <si>
    <t>-34066196</t>
  </si>
  <si>
    <t>-1737495610</t>
  </si>
  <si>
    <t>499307236</t>
  </si>
  <si>
    <t>746396523</t>
  </si>
  <si>
    <t>-1947374262</t>
  </si>
  <si>
    <t>008 - Bytová jednotka č. 14 - místnosti 3.15 - 3.18</t>
  </si>
  <si>
    <t>-1348497582</t>
  </si>
  <si>
    <t>149022679</t>
  </si>
  <si>
    <t>532921480</t>
  </si>
  <si>
    <t>1019279127</t>
  </si>
  <si>
    <t>-834322633</t>
  </si>
  <si>
    <t>359358870</t>
  </si>
  <si>
    <t>-246533989</t>
  </si>
  <si>
    <t>603067262</t>
  </si>
  <si>
    <t>-1058785061</t>
  </si>
  <si>
    <t>607512575</t>
  </si>
  <si>
    <t>2087302979</t>
  </si>
  <si>
    <t>-291281957</t>
  </si>
  <si>
    <t>009 - Bytová jednotka č. 15 - místnosti 3.19 - 3.22</t>
  </si>
  <si>
    <t>-1259154497</t>
  </si>
  <si>
    <t>757102422</t>
  </si>
  <si>
    <t>-755674229</t>
  </si>
  <si>
    <t>-1681607536</t>
  </si>
  <si>
    <t>-1332749871</t>
  </si>
  <si>
    <t>1254070091</t>
  </si>
  <si>
    <t>1641554302</t>
  </si>
  <si>
    <t>-2000641312</t>
  </si>
  <si>
    <t>597777883</t>
  </si>
  <si>
    <t>987947767</t>
  </si>
  <si>
    <t>808825277</t>
  </si>
  <si>
    <t>-794138640</t>
  </si>
  <si>
    <t>010 - VRN</t>
  </si>
  <si>
    <t>VRN - Vedlejší rozpočtové náklady</t>
  </si>
  <si>
    <t xml:space="preserve">    VRN3 - Zařízení staveniště</t>
  </si>
  <si>
    <t xml:space="preserve">    VRN4 - Inženýrská činnost</t>
  </si>
  <si>
    <t>Vedlejší rozpočtové náklady</t>
  </si>
  <si>
    <t>VRN3</t>
  </si>
  <si>
    <t>Zařízení staveniště</t>
  </si>
  <si>
    <t>032103000</t>
  </si>
  <si>
    <t>Náklady na stavební buňky</t>
  </si>
  <si>
    <t>kompl</t>
  </si>
  <si>
    <t>1024</t>
  </si>
  <si>
    <t>-1920019612</t>
  </si>
  <si>
    <t>033103000</t>
  </si>
  <si>
    <t>Připojení energií</t>
  </si>
  <si>
    <t>-138482853</t>
  </si>
  <si>
    <t>VRN4</t>
  </si>
  <si>
    <t>Inženýrská činnost</t>
  </si>
  <si>
    <t>041403000</t>
  </si>
  <si>
    <t>Koordinátor BOZP na staveništi</t>
  </si>
  <si>
    <t>1492319575</t>
  </si>
  <si>
    <t>042503000</t>
  </si>
  <si>
    <t>Plán BOZP na staveništi</t>
  </si>
  <si>
    <t>1013612382</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</si>
  <si>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</si>
  <si>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</si>
  <si>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</si>
  <si>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</si>
  <si>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rFont val="Trebuchet MS"/>
        <charset val="238"/>
        <i val="1"/>
        <color auto="1"/>
        <sz val="9"/>
        <scheme val="none"/>
      </rPr>
      <t xml:space="preserve">Rekapitulace rekonstrukce </t>
    </r>
    <r>
      <rPr>
        <rFont val="Trebuchet MS"/>
        <charset val="238"/>
        <color auto="1"/>
        <sz val="9"/>
        <scheme val="none"/>
      </rPr>
      <t>obsahuje sestavu Rekapitulace rekonstrukce a Rekapitulace objektů rekonstrukce a soupisů prací.</t>
    </r>
  </si>
  <si>
    <r>
      <t xml:space="preserve">V sestavě </t>
    </r>
    <r>
      <rPr>
        <rFont val="Trebuchet MS"/>
        <charset val="238"/>
        <b val="1"/>
        <color auto="1"/>
        <sz val="9"/>
        <scheme val="none"/>
      </rPr>
      <t>Rekapitulace rekonstrukce</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</si>
  <si>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</si>
  <si>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</si>
  <si>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rekonstrukce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</si>
  <si>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</si>
  <si>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</si>
  <si>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</si>
  <si>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</si>
  <si>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</si>
  <si>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</si>
  <si>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</si>
  <si>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</si>
  <si>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</si>
  <si>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</si>
  <si>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</si>
  <si>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</si>
  <si>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</si>
  <si>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</si>
  <si>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rekonstrukce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</si>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</sst>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28</v>
      </c>
      <c r="AO10" s="23"/>
      <c r="AP10" s="23"/>
      <c r="AQ10" s="23"/>
      <c r="AR10" s="21"/>
      <c r="BE10" s="32"/>
      <c r="BS10" s="18" t="s">
        <v>6</v>
      </c>
    </row>
    <row r="11" s="1" customFormat="1" ht="18.48" customHeight="1">
      <c r="B11" s="22"/>
      <c r="C11" s="23"/>
      <c r="D11" s="23"/>
      <c r="E11" s="28" t="s">
        <v>29</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31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33</v>
      </c>
      <c r="AO13" s="23"/>
      <c r="AP13" s="23"/>
      <c r="AQ13" s="23"/>
      <c r="AR13" s="21"/>
      <c r="BE13" s="32"/>
      <c r="BS13" s="18" t="s">
        <v>6</v>
      </c>
    </row>
    <row r="14">
      <c r="B14" s="22"/>
      <c r="C14" s="23"/>
      <c r="D14" s="23"/>
      <c r="E14" s="35" t="s">
        <v>33</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35</v>
      </c>
      <c r="AO16" s="23"/>
      <c r="AP16" s="23"/>
      <c r="AQ16" s="23"/>
      <c r="AR16" s="21"/>
      <c r="BE16" s="32"/>
      <c r="BS16" s="18" t="s">
        <v>4</v>
      </c>
    </row>
    <row r="17" s="1" customFormat="1" ht="18.48" customHeight="1">
      <c r="B17" s="22"/>
      <c r="C17" s="23"/>
      <c r="D17" s="23"/>
      <c r="E17" s="28" t="s">
        <v>36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37</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40</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40</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1"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583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Ubytovna SN (úprava buňek), Hradecká 606</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Stod</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5. 9. 2019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26</v>
      </c>
      <c r="D49" s="41"/>
      <c r="E49" s="41"/>
      <c r="F49" s="41"/>
      <c r="G49" s="41"/>
      <c r="H49" s="41"/>
      <c r="I49" s="41"/>
      <c r="J49" s="41"/>
      <c r="K49" s="41"/>
      <c r="L49" s="65" t="str">
        <f>IF(E11= "","",E11)</f>
        <v>Stodská nemocnice, a.s.</v>
      </c>
      <c r="M49" s="41"/>
      <c r="N49" s="41"/>
      <c r="O49" s="41"/>
      <c r="P49" s="41"/>
      <c r="Q49" s="41"/>
      <c r="R49" s="41"/>
      <c r="S49" s="41"/>
      <c r="T49" s="41"/>
      <c r="U49" s="41"/>
      <c r="V49" s="41"/>
      <c r="W49" s="41"/>
      <c r="X49" s="41"/>
      <c r="Y49" s="41"/>
      <c r="Z49" s="41"/>
      <c r="AA49" s="41"/>
      <c r="AB49" s="41"/>
      <c r="AC49" s="41"/>
      <c r="AD49" s="41"/>
      <c r="AE49" s="41"/>
      <c r="AF49" s="41"/>
      <c r="AG49" s="41"/>
      <c r="AH49" s="41"/>
      <c r="AI49" s="33" t="s">
        <v>34</v>
      </c>
      <c r="AJ49" s="41"/>
      <c r="AK49" s="41"/>
      <c r="AL49" s="41"/>
      <c r="AM49" s="74" t="str">
        <f>IF(E17="","",E17)</f>
        <v>Ing. Jiří Červený</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32</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39</v>
      </c>
      <c r="AJ50" s="41"/>
      <c r="AK50" s="41"/>
      <c r="AL50" s="41"/>
      <c r="AM50" s="74" t="str">
        <f>IF(E20="","",E20)</f>
        <v>Ing. Jiří Červený</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ROUND(SUM(AG55:AG64),2)</f>
        <v>0</v>
      </c>
      <c r="AH54" s="102"/>
      <c r="AI54" s="102"/>
      <c r="AJ54" s="102"/>
      <c r="AK54" s="102"/>
      <c r="AL54" s="102"/>
      <c r="AM54" s="102"/>
      <c r="AN54" s="103">
        <f>SUM(AG54,AT54)</f>
        <v>0</v>
      </c>
      <c r="AO54" s="103"/>
      <c r="AP54" s="103"/>
      <c r="AQ54" s="104" t="s">
        <v>40</v>
      </c>
      <c r="AR54" s="105"/>
      <c r="AS54" s="106">
        <f>ROUND(SUM(AS55:AS64),2)</f>
        <v>0</v>
      </c>
      <c r="AT54" s="107">
        <f>ROUND(SUM(AV54:AW54),2)</f>
        <v>0</v>
      </c>
      <c r="AU54" s="108">
        <f>ROUND(SUM(AU55:AU64),5)</f>
        <v>0</v>
      </c>
      <c r="AV54" s="107">
        <f>ROUND(AZ54*L29,2)</f>
        <v>0</v>
      </c>
      <c r="AW54" s="107">
        <f>ROUND(BA54*L30,2)</f>
        <v>0</v>
      </c>
      <c r="AX54" s="107">
        <f>ROUND(BB54*L29,2)</f>
        <v>0</v>
      </c>
      <c r="AY54" s="107">
        <f>ROUND(BC54*L30,2)</f>
        <v>0</v>
      </c>
      <c r="AZ54" s="107">
        <f>ROUND(SUM(AZ55:AZ64),2)</f>
        <v>0</v>
      </c>
      <c r="BA54" s="107">
        <f>ROUND(SUM(BA55:BA64),2)</f>
        <v>0</v>
      </c>
      <c r="BB54" s="107">
        <f>ROUND(SUM(BB55:BB64),2)</f>
        <v>0</v>
      </c>
      <c r="BC54" s="107">
        <f>ROUND(SUM(BC55:BC64),2)</f>
        <v>0</v>
      </c>
      <c r="BD54" s="109">
        <f>ROUND(SUM(BD55:BD64),2)</f>
        <v>0</v>
      </c>
      <c r="BE54" s="6"/>
      <c r="BS54" s="110" t="s">
        <v>76</v>
      </c>
      <c r="BT54" s="110" t="s">
        <v>77</v>
      </c>
      <c r="BU54" s="111" t="s">
        <v>78</v>
      </c>
      <c r="BV54" s="110" t="s">
        <v>79</v>
      </c>
      <c r="BW54" s="110" t="s">
        <v>5</v>
      </c>
      <c r="BX54" s="110" t="s">
        <v>80</v>
      </c>
      <c r="CL54" s="110" t="s">
        <v>19</v>
      </c>
    </row>
    <row r="55" s="7" customFormat="1" ht="27"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'001 - Bytová jednotka č. ...'!J30</f>
        <v>0</v>
      </c>
      <c r="AH55" s="116"/>
      <c r="AI55" s="116"/>
      <c r="AJ55" s="116"/>
      <c r="AK55" s="116"/>
      <c r="AL55" s="116"/>
      <c r="AM55" s="116"/>
      <c r="AN55" s="117">
        <f>SUM(AG55,AT55)</f>
        <v>0</v>
      </c>
      <c r="AO55" s="116"/>
      <c r="AP55" s="116"/>
      <c r="AQ55" s="118" t="s">
        <v>84</v>
      </c>
      <c r="AR55" s="119"/>
      <c r="AS55" s="120">
        <v>0</v>
      </c>
      <c r="AT55" s="121">
        <f>ROUND(SUM(AV55:AW55),2)</f>
        <v>0</v>
      </c>
      <c r="AU55" s="122">
        <f>'001 - Bytová jednotka č. ...'!P107</f>
        <v>0</v>
      </c>
      <c r="AV55" s="121">
        <f>'001 - Bytová jednotka č. ...'!J33</f>
        <v>0</v>
      </c>
      <c r="AW55" s="121">
        <f>'001 - Bytová jednotka č. ...'!J34</f>
        <v>0</v>
      </c>
      <c r="AX55" s="121">
        <f>'001 - Bytová jednotka č. ...'!J35</f>
        <v>0</v>
      </c>
      <c r="AY55" s="121">
        <f>'001 - Bytová jednotka č. ...'!J36</f>
        <v>0</v>
      </c>
      <c r="AZ55" s="121">
        <f>'001 - Bytová jednotka č. ...'!F33</f>
        <v>0</v>
      </c>
      <c r="BA55" s="121">
        <f>'001 - Bytová jednotka č. ...'!F34</f>
        <v>0</v>
      </c>
      <c r="BB55" s="121">
        <f>'001 - Bytová jednotka č. ...'!F35</f>
        <v>0</v>
      </c>
      <c r="BC55" s="121">
        <f>'001 - Bytová jednotka č. ...'!F36</f>
        <v>0</v>
      </c>
      <c r="BD55" s="123">
        <f>'001 - Bytová jednotka č. ...'!F37</f>
        <v>0</v>
      </c>
      <c r="BE55" s="7"/>
      <c r="BT55" s="124" t="s">
        <v>85</v>
      </c>
      <c r="BV55" s="124" t="s">
        <v>79</v>
      </c>
      <c r="BW55" s="124" t="s">
        <v>86</v>
      </c>
      <c r="BX55" s="124" t="s">
        <v>5</v>
      </c>
      <c r="CL55" s="124" t="s">
        <v>40</v>
      </c>
      <c r="CM55" s="124" t="s">
        <v>87</v>
      </c>
    </row>
    <row r="56" s="7" customFormat="1" ht="27"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'002 - Bytová jednotka č. ...'!J30</f>
        <v>0</v>
      </c>
      <c r="AH56" s="116"/>
      <c r="AI56" s="116"/>
      <c r="AJ56" s="116"/>
      <c r="AK56" s="116"/>
      <c r="AL56" s="116"/>
      <c r="AM56" s="116"/>
      <c r="AN56" s="117">
        <f>SUM(AG56,AT56)</f>
        <v>0</v>
      </c>
      <c r="AO56" s="116"/>
      <c r="AP56" s="116"/>
      <c r="AQ56" s="118" t="s">
        <v>84</v>
      </c>
      <c r="AR56" s="119"/>
      <c r="AS56" s="120">
        <v>0</v>
      </c>
      <c r="AT56" s="121">
        <f>ROUND(SUM(AV56:AW56),2)</f>
        <v>0</v>
      </c>
      <c r="AU56" s="122">
        <f>'002 - Bytová jednotka č. ...'!P107</f>
        <v>0</v>
      </c>
      <c r="AV56" s="121">
        <f>'002 - Bytová jednotka č. ...'!J33</f>
        <v>0</v>
      </c>
      <c r="AW56" s="121">
        <f>'002 - Bytová jednotka č. ...'!J34</f>
        <v>0</v>
      </c>
      <c r="AX56" s="121">
        <f>'002 - Bytová jednotka č. ...'!J35</f>
        <v>0</v>
      </c>
      <c r="AY56" s="121">
        <f>'002 - Bytová jednotka č. ...'!J36</f>
        <v>0</v>
      </c>
      <c r="AZ56" s="121">
        <f>'002 - Bytová jednotka č. ...'!F33</f>
        <v>0</v>
      </c>
      <c r="BA56" s="121">
        <f>'002 - Bytová jednotka č. ...'!F34</f>
        <v>0</v>
      </c>
      <c r="BB56" s="121">
        <f>'002 - Bytová jednotka č. ...'!F35</f>
        <v>0</v>
      </c>
      <c r="BC56" s="121">
        <f>'002 - Bytová jednotka č. ...'!F36</f>
        <v>0</v>
      </c>
      <c r="BD56" s="123">
        <f>'002 - Bytová jednotka č. ...'!F37</f>
        <v>0</v>
      </c>
      <c r="BE56" s="7"/>
      <c r="BT56" s="124" t="s">
        <v>85</v>
      </c>
      <c r="BV56" s="124" t="s">
        <v>79</v>
      </c>
      <c r="BW56" s="124" t="s">
        <v>90</v>
      </c>
      <c r="BX56" s="124" t="s">
        <v>5</v>
      </c>
      <c r="CL56" s="124" t="s">
        <v>40</v>
      </c>
      <c r="CM56" s="124" t="s">
        <v>87</v>
      </c>
    </row>
    <row r="57" s="7" customFormat="1" ht="27"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'003 - Bytová jednotka č. ...'!J30</f>
        <v>0</v>
      </c>
      <c r="AH57" s="116"/>
      <c r="AI57" s="116"/>
      <c r="AJ57" s="116"/>
      <c r="AK57" s="116"/>
      <c r="AL57" s="116"/>
      <c r="AM57" s="116"/>
      <c r="AN57" s="117">
        <f>SUM(AG57,AT57)</f>
        <v>0</v>
      </c>
      <c r="AO57" s="116"/>
      <c r="AP57" s="116"/>
      <c r="AQ57" s="118" t="s">
        <v>84</v>
      </c>
      <c r="AR57" s="119"/>
      <c r="AS57" s="120">
        <v>0</v>
      </c>
      <c r="AT57" s="121">
        <f>ROUND(SUM(AV57:AW57),2)</f>
        <v>0</v>
      </c>
      <c r="AU57" s="122">
        <f>'003 - Bytová jednotka č. ...'!P107</f>
        <v>0</v>
      </c>
      <c r="AV57" s="121">
        <f>'003 - Bytová jednotka č. ...'!J33</f>
        <v>0</v>
      </c>
      <c r="AW57" s="121">
        <f>'003 - Bytová jednotka č. ...'!J34</f>
        <v>0</v>
      </c>
      <c r="AX57" s="121">
        <f>'003 - Bytová jednotka č. ...'!J35</f>
        <v>0</v>
      </c>
      <c r="AY57" s="121">
        <f>'003 - Bytová jednotka č. ...'!J36</f>
        <v>0</v>
      </c>
      <c r="AZ57" s="121">
        <f>'003 - Bytová jednotka č. ...'!F33</f>
        <v>0</v>
      </c>
      <c r="BA57" s="121">
        <f>'003 - Bytová jednotka č. ...'!F34</f>
        <v>0</v>
      </c>
      <c r="BB57" s="121">
        <f>'003 - Bytová jednotka č. ...'!F35</f>
        <v>0</v>
      </c>
      <c r="BC57" s="121">
        <f>'003 - Bytová jednotka č. ...'!F36</f>
        <v>0</v>
      </c>
      <c r="BD57" s="123">
        <f>'003 - Bytová jednotka č. ...'!F37</f>
        <v>0</v>
      </c>
      <c r="BE57" s="7"/>
      <c r="BT57" s="124" t="s">
        <v>85</v>
      </c>
      <c r="BV57" s="124" t="s">
        <v>79</v>
      </c>
      <c r="BW57" s="124" t="s">
        <v>93</v>
      </c>
      <c r="BX57" s="124" t="s">
        <v>5</v>
      </c>
      <c r="CL57" s="124" t="s">
        <v>40</v>
      </c>
      <c r="CM57" s="124" t="s">
        <v>87</v>
      </c>
    </row>
    <row r="58" s="7" customFormat="1" ht="27"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'004 - Bytová jednotka č. ...'!J30</f>
        <v>0</v>
      </c>
      <c r="AH58" s="116"/>
      <c r="AI58" s="116"/>
      <c r="AJ58" s="116"/>
      <c r="AK58" s="116"/>
      <c r="AL58" s="116"/>
      <c r="AM58" s="116"/>
      <c r="AN58" s="117">
        <f>SUM(AG58,AT58)</f>
        <v>0</v>
      </c>
      <c r="AO58" s="116"/>
      <c r="AP58" s="116"/>
      <c r="AQ58" s="118" t="s">
        <v>84</v>
      </c>
      <c r="AR58" s="119"/>
      <c r="AS58" s="120">
        <v>0</v>
      </c>
      <c r="AT58" s="121">
        <f>ROUND(SUM(AV58:AW58),2)</f>
        <v>0</v>
      </c>
      <c r="AU58" s="122">
        <f>'004 - Bytová jednotka č. ...'!P107</f>
        <v>0</v>
      </c>
      <c r="AV58" s="121">
        <f>'004 - Bytová jednotka č. ...'!J33</f>
        <v>0</v>
      </c>
      <c r="AW58" s="121">
        <f>'004 - Bytová jednotka č. ...'!J34</f>
        <v>0</v>
      </c>
      <c r="AX58" s="121">
        <f>'004 - Bytová jednotka č. ...'!J35</f>
        <v>0</v>
      </c>
      <c r="AY58" s="121">
        <f>'004 - Bytová jednotka č. ...'!J36</f>
        <v>0</v>
      </c>
      <c r="AZ58" s="121">
        <f>'004 - Bytová jednotka č. ...'!F33</f>
        <v>0</v>
      </c>
      <c r="BA58" s="121">
        <f>'004 - Bytová jednotka č. ...'!F34</f>
        <v>0</v>
      </c>
      <c r="BB58" s="121">
        <f>'004 - Bytová jednotka č. ...'!F35</f>
        <v>0</v>
      </c>
      <c r="BC58" s="121">
        <f>'004 - Bytová jednotka č. ...'!F36</f>
        <v>0</v>
      </c>
      <c r="BD58" s="123">
        <f>'004 - Bytová jednotka č. ...'!F37</f>
        <v>0</v>
      </c>
      <c r="BE58" s="7"/>
      <c r="BT58" s="124" t="s">
        <v>85</v>
      </c>
      <c r="BV58" s="124" t="s">
        <v>79</v>
      </c>
      <c r="BW58" s="124" t="s">
        <v>96</v>
      </c>
      <c r="BX58" s="124" t="s">
        <v>5</v>
      </c>
      <c r="CL58" s="124" t="s">
        <v>40</v>
      </c>
      <c r="CM58" s="124" t="s">
        <v>87</v>
      </c>
    </row>
    <row r="59" s="7" customFormat="1" ht="27" customHeight="1">
      <c r="A59" s="112" t="s">
        <v>81</v>
      </c>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'005 - Bytová jednotka č. ...'!J30</f>
        <v>0</v>
      </c>
      <c r="AH59" s="116"/>
      <c r="AI59" s="116"/>
      <c r="AJ59" s="116"/>
      <c r="AK59" s="116"/>
      <c r="AL59" s="116"/>
      <c r="AM59" s="116"/>
      <c r="AN59" s="117">
        <f>SUM(AG59,AT59)</f>
        <v>0</v>
      </c>
      <c r="AO59" s="116"/>
      <c r="AP59" s="116"/>
      <c r="AQ59" s="118" t="s">
        <v>84</v>
      </c>
      <c r="AR59" s="119"/>
      <c r="AS59" s="120">
        <v>0</v>
      </c>
      <c r="AT59" s="121">
        <f>ROUND(SUM(AV59:AW59),2)</f>
        <v>0</v>
      </c>
      <c r="AU59" s="122">
        <f>'005 - Bytová jednotka č. ...'!P107</f>
        <v>0</v>
      </c>
      <c r="AV59" s="121">
        <f>'005 - Bytová jednotka č. ...'!J33</f>
        <v>0</v>
      </c>
      <c r="AW59" s="121">
        <f>'005 - Bytová jednotka č. ...'!J34</f>
        <v>0</v>
      </c>
      <c r="AX59" s="121">
        <f>'005 - Bytová jednotka č. ...'!J35</f>
        <v>0</v>
      </c>
      <c r="AY59" s="121">
        <f>'005 - Bytová jednotka č. ...'!J36</f>
        <v>0</v>
      </c>
      <c r="AZ59" s="121">
        <f>'005 - Bytová jednotka č. ...'!F33</f>
        <v>0</v>
      </c>
      <c r="BA59" s="121">
        <f>'005 - Bytová jednotka č. ...'!F34</f>
        <v>0</v>
      </c>
      <c r="BB59" s="121">
        <f>'005 - Bytová jednotka č. ...'!F35</f>
        <v>0</v>
      </c>
      <c r="BC59" s="121">
        <f>'005 - Bytová jednotka č. ...'!F36</f>
        <v>0</v>
      </c>
      <c r="BD59" s="123">
        <f>'005 - Bytová jednotka č. ...'!F37</f>
        <v>0</v>
      </c>
      <c r="BE59" s="7"/>
      <c r="BT59" s="124" t="s">
        <v>85</v>
      </c>
      <c r="BV59" s="124" t="s">
        <v>79</v>
      </c>
      <c r="BW59" s="124" t="s">
        <v>99</v>
      </c>
      <c r="BX59" s="124" t="s">
        <v>5</v>
      </c>
      <c r="CL59" s="124" t="s">
        <v>40</v>
      </c>
      <c r="CM59" s="124" t="s">
        <v>87</v>
      </c>
    </row>
    <row r="60" s="7" customFormat="1" ht="27" customHeight="1">
      <c r="A60" s="112" t="s">
        <v>81</v>
      </c>
      <c r="B60" s="113"/>
      <c r="C60" s="114"/>
      <c r="D60" s="115" t="s">
        <v>100</v>
      </c>
      <c r="E60" s="115"/>
      <c r="F60" s="115"/>
      <c r="G60" s="115"/>
      <c r="H60" s="115"/>
      <c r="I60" s="116"/>
      <c r="J60" s="115" t="s">
        <v>101</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'006 - Bytová jednotka č. ...'!J30</f>
        <v>0</v>
      </c>
      <c r="AH60" s="116"/>
      <c r="AI60" s="116"/>
      <c r="AJ60" s="116"/>
      <c r="AK60" s="116"/>
      <c r="AL60" s="116"/>
      <c r="AM60" s="116"/>
      <c r="AN60" s="117">
        <f>SUM(AG60,AT60)</f>
        <v>0</v>
      </c>
      <c r="AO60" s="116"/>
      <c r="AP60" s="116"/>
      <c r="AQ60" s="118" t="s">
        <v>84</v>
      </c>
      <c r="AR60" s="119"/>
      <c r="AS60" s="120">
        <v>0</v>
      </c>
      <c r="AT60" s="121">
        <f>ROUND(SUM(AV60:AW60),2)</f>
        <v>0</v>
      </c>
      <c r="AU60" s="122">
        <f>'006 - Bytová jednotka č. ...'!P107</f>
        <v>0</v>
      </c>
      <c r="AV60" s="121">
        <f>'006 - Bytová jednotka č. ...'!J33</f>
        <v>0</v>
      </c>
      <c r="AW60" s="121">
        <f>'006 - Bytová jednotka č. ...'!J34</f>
        <v>0</v>
      </c>
      <c r="AX60" s="121">
        <f>'006 - Bytová jednotka č. ...'!J35</f>
        <v>0</v>
      </c>
      <c r="AY60" s="121">
        <f>'006 - Bytová jednotka č. ...'!J36</f>
        <v>0</v>
      </c>
      <c r="AZ60" s="121">
        <f>'006 - Bytová jednotka č. ...'!F33</f>
        <v>0</v>
      </c>
      <c r="BA60" s="121">
        <f>'006 - Bytová jednotka č. ...'!F34</f>
        <v>0</v>
      </c>
      <c r="BB60" s="121">
        <f>'006 - Bytová jednotka č. ...'!F35</f>
        <v>0</v>
      </c>
      <c r="BC60" s="121">
        <f>'006 - Bytová jednotka č. ...'!F36</f>
        <v>0</v>
      </c>
      <c r="BD60" s="123">
        <f>'006 - Bytová jednotka č. ...'!F37</f>
        <v>0</v>
      </c>
      <c r="BE60" s="7"/>
      <c r="BT60" s="124" t="s">
        <v>85</v>
      </c>
      <c r="BV60" s="124" t="s">
        <v>79</v>
      </c>
      <c r="BW60" s="124" t="s">
        <v>102</v>
      </c>
      <c r="BX60" s="124" t="s">
        <v>5</v>
      </c>
      <c r="CL60" s="124" t="s">
        <v>40</v>
      </c>
      <c r="CM60" s="124" t="s">
        <v>87</v>
      </c>
    </row>
    <row r="61" s="7" customFormat="1" ht="27" customHeight="1">
      <c r="A61" s="112" t="s">
        <v>81</v>
      </c>
      <c r="B61" s="113"/>
      <c r="C61" s="114"/>
      <c r="D61" s="115" t="s">
        <v>103</v>
      </c>
      <c r="E61" s="115"/>
      <c r="F61" s="115"/>
      <c r="G61" s="115"/>
      <c r="H61" s="115"/>
      <c r="I61" s="116"/>
      <c r="J61" s="115" t="s">
        <v>104</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'007 - Bytová jednotka č. ...'!J30</f>
        <v>0</v>
      </c>
      <c r="AH61" s="116"/>
      <c r="AI61" s="116"/>
      <c r="AJ61" s="116"/>
      <c r="AK61" s="116"/>
      <c r="AL61" s="116"/>
      <c r="AM61" s="116"/>
      <c r="AN61" s="117">
        <f>SUM(AG61,AT61)</f>
        <v>0</v>
      </c>
      <c r="AO61" s="116"/>
      <c r="AP61" s="116"/>
      <c r="AQ61" s="118" t="s">
        <v>84</v>
      </c>
      <c r="AR61" s="119"/>
      <c r="AS61" s="120">
        <v>0</v>
      </c>
      <c r="AT61" s="121">
        <f>ROUND(SUM(AV61:AW61),2)</f>
        <v>0</v>
      </c>
      <c r="AU61" s="122">
        <f>'007 - Bytová jednotka č. ...'!P107</f>
        <v>0</v>
      </c>
      <c r="AV61" s="121">
        <f>'007 - Bytová jednotka č. ...'!J33</f>
        <v>0</v>
      </c>
      <c r="AW61" s="121">
        <f>'007 - Bytová jednotka č. ...'!J34</f>
        <v>0</v>
      </c>
      <c r="AX61" s="121">
        <f>'007 - Bytová jednotka č. ...'!J35</f>
        <v>0</v>
      </c>
      <c r="AY61" s="121">
        <f>'007 - Bytová jednotka č. ...'!J36</f>
        <v>0</v>
      </c>
      <c r="AZ61" s="121">
        <f>'007 - Bytová jednotka č. ...'!F33</f>
        <v>0</v>
      </c>
      <c r="BA61" s="121">
        <f>'007 - Bytová jednotka č. ...'!F34</f>
        <v>0</v>
      </c>
      <c r="BB61" s="121">
        <f>'007 - Bytová jednotka č. ...'!F35</f>
        <v>0</v>
      </c>
      <c r="BC61" s="121">
        <f>'007 - Bytová jednotka č. ...'!F36</f>
        <v>0</v>
      </c>
      <c r="BD61" s="123">
        <f>'007 - Bytová jednotka č. ...'!F37</f>
        <v>0</v>
      </c>
      <c r="BE61" s="7"/>
      <c r="BT61" s="124" t="s">
        <v>85</v>
      </c>
      <c r="BV61" s="124" t="s">
        <v>79</v>
      </c>
      <c r="BW61" s="124" t="s">
        <v>105</v>
      </c>
      <c r="BX61" s="124" t="s">
        <v>5</v>
      </c>
      <c r="CL61" s="124" t="s">
        <v>40</v>
      </c>
      <c r="CM61" s="124" t="s">
        <v>87</v>
      </c>
    </row>
    <row r="62" s="7" customFormat="1" ht="27" customHeight="1">
      <c r="A62" s="112" t="s">
        <v>81</v>
      </c>
      <c r="B62" s="113"/>
      <c r="C62" s="114"/>
      <c r="D62" s="115" t="s">
        <v>106</v>
      </c>
      <c r="E62" s="115"/>
      <c r="F62" s="115"/>
      <c r="G62" s="115"/>
      <c r="H62" s="115"/>
      <c r="I62" s="116"/>
      <c r="J62" s="115" t="s">
        <v>107</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'008 - Bytová jednotka č. ...'!J30</f>
        <v>0</v>
      </c>
      <c r="AH62" s="116"/>
      <c r="AI62" s="116"/>
      <c r="AJ62" s="116"/>
      <c r="AK62" s="116"/>
      <c r="AL62" s="116"/>
      <c r="AM62" s="116"/>
      <c r="AN62" s="117">
        <f>SUM(AG62,AT62)</f>
        <v>0</v>
      </c>
      <c r="AO62" s="116"/>
      <c r="AP62" s="116"/>
      <c r="AQ62" s="118" t="s">
        <v>84</v>
      </c>
      <c r="AR62" s="119"/>
      <c r="AS62" s="120">
        <v>0</v>
      </c>
      <c r="AT62" s="121">
        <f>ROUND(SUM(AV62:AW62),2)</f>
        <v>0</v>
      </c>
      <c r="AU62" s="122">
        <f>'008 - Bytová jednotka č. ...'!P107</f>
        <v>0</v>
      </c>
      <c r="AV62" s="121">
        <f>'008 - Bytová jednotka č. ...'!J33</f>
        <v>0</v>
      </c>
      <c r="AW62" s="121">
        <f>'008 - Bytová jednotka č. ...'!J34</f>
        <v>0</v>
      </c>
      <c r="AX62" s="121">
        <f>'008 - Bytová jednotka č. ...'!J35</f>
        <v>0</v>
      </c>
      <c r="AY62" s="121">
        <f>'008 - Bytová jednotka č. ...'!J36</f>
        <v>0</v>
      </c>
      <c r="AZ62" s="121">
        <f>'008 - Bytová jednotka č. ...'!F33</f>
        <v>0</v>
      </c>
      <c r="BA62" s="121">
        <f>'008 - Bytová jednotka č. ...'!F34</f>
        <v>0</v>
      </c>
      <c r="BB62" s="121">
        <f>'008 - Bytová jednotka č. ...'!F35</f>
        <v>0</v>
      </c>
      <c r="BC62" s="121">
        <f>'008 - Bytová jednotka č. ...'!F36</f>
        <v>0</v>
      </c>
      <c r="BD62" s="123">
        <f>'008 - Bytová jednotka č. ...'!F37</f>
        <v>0</v>
      </c>
      <c r="BE62" s="7"/>
      <c r="BT62" s="124" t="s">
        <v>85</v>
      </c>
      <c r="BV62" s="124" t="s">
        <v>79</v>
      </c>
      <c r="BW62" s="124" t="s">
        <v>108</v>
      </c>
      <c r="BX62" s="124" t="s">
        <v>5</v>
      </c>
      <c r="CL62" s="124" t="s">
        <v>40</v>
      </c>
      <c r="CM62" s="124" t="s">
        <v>87</v>
      </c>
    </row>
    <row r="63" s="7" customFormat="1" ht="27" customHeight="1">
      <c r="A63" s="112" t="s">
        <v>81</v>
      </c>
      <c r="B63" s="113"/>
      <c r="C63" s="114"/>
      <c r="D63" s="115" t="s">
        <v>109</v>
      </c>
      <c r="E63" s="115"/>
      <c r="F63" s="115"/>
      <c r="G63" s="115"/>
      <c r="H63" s="115"/>
      <c r="I63" s="116"/>
      <c r="J63" s="115" t="s">
        <v>110</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'009 - Bytová jednotka č. ...'!J30</f>
        <v>0</v>
      </c>
      <c r="AH63" s="116"/>
      <c r="AI63" s="116"/>
      <c r="AJ63" s="116"/>
      <c r="AK63" s="116"/>
      <c r="AL63" s="116"/>
      <c r="AM63" s="116"/>
      <c r="AN63" s="117">
        <f>SUM(AG63,AT63)</f>
        <v>0</v>
      </c>
      <c r="AO63" s="116"/>
      <c r="AP63" s="116"/>
      <c r="AQ63" s="118" t="s">
        <v>84</v>
      </c>
      <c r="AR63" s="119"/>
      <c r="AS63" s="120">
        <v>0</v>
      </c>
      <c r="AT63" s="121">
        <f>ROUND(SUM(AV63:AW63),2)</f>
        <v>0</v>
      </c>
      <c r="AU63" s="122">
        <f>'009 - Bytová jednotka č. ...'!P107</f>
        <v>0</v>
      </c>
      <c r="AV63" s="121">
        <f>'009 - Bytová jednotka č. ...'!J33</f>
        <v>0</v>
      </c>
      <c r="AW63" s="121">
        <f>'009 - Bytová jednotka č. ...'!J34</f>
        <v>0</v>
      </c>
      <c r="AX63" s="121">
        <f>'009 - Bytová jednotka č. ...'!J35</f>
        <v>0</v>
      </c>
      <c r="AY63" s="121">
        <f>'009 - Bytová jednotka č. ...'!J36</f>
        <v>0</v>
      </c>
      <c r="AZ63" s="121">
        <f>'009 - Bytová jednotka č. ...'!F33</f>
        <v>0</v>
      </c>
      <c r="BA63" s="121">
        <f>'009 - Bytová jednotka č. ...'!F34</f>
        <v>0</v>
      </c>
      <c r="BB63" s="121">
        <f>'009 - Bytová jednotka č. ...'!F35</f>
        <v>0</v>
      </c>
      <c r="BC63" s="121">
        <f>'009 - Bytová jednotka č. ...'!F36</f>
        <v>0</v>
      </c>
      <c r="BD63" s="123">
        <f>'009 - Bytová jednotka č. ...'!F37</f>
        <v>0</v>
      </c>
      <c r="BE63" s="7"/>
      <c r="BT63" s="124" t="s">
        <v>85</v>
      </c>
      <c r="BV63" s="124" t="s">
        <v>79</v>
      </c>
      <c r="BW63" s="124" t="s">
        <v>111</v>
      </c>
      <c r="BX63" s="124" t="s">
        <v>5</v>
      </c>
      <c r="CL63" s="124" t="s">
        <v>40</v>
      </c>
      <c r="CM63" s="124" t="s">
        <v>87</v>
      </c>
    </row>
    <row r="64" s="7" customFormat="1" ht="16.5" customHeight="1">
      <c r="A64" s="112" t="s">
        <v>81</v>
      </c>
      <c r="B64" s="113"/>
      <c r="C64" s="114"/>
      <c r="D64" s="115" t="s">
        <v>112</v>
      </c>
      <c r="E64" s="115"/>
      <c r="F64" s="115"/>
      <c r="G64" s="115"/>
      <c r="H64" s="115"/>
      <c r="I64" s="116"/>
      <c r="J64" s="115" t="s">
        <v>113</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'010 - VRN'!J30</f>
        <v>0</v>
      </c>
      <c r="AH64" s="116"/>
      <c r="AI64" s="116"/>
      <c r="AJ64" s="116"/>
      <c r="AK64" s="116"/>
      <c r="AL64" s="116"/>
      <c r="AM64" s="116"/>
      <c r="AN64" s="117">
        <f>SUM(AG64,AT64)</f>
        <v>0</v>
      </c>
      <c r="AO64" s="116"/>
      <c r="AP64" s="116"/>
      <c r="AQ64" s="118" t="s">
        <v>84</v>
      </c>
      <c r="AR64" s="119"/>
      <c r="AS64" s="125">
        <v>0</v>
      </c>
      <c r="AT64" s="126">
        <f>ROUND(SUM(AV64:AW64),2)</f>
        <v>0</v>
      </c>
      <c r="AU64" s="127">
        <f>'010 - VRN'!P82</f>
        <v>0</v>
      </c>
      <c r="AV64" s="126">
        <f>'010 - VRN'!J33</f>
        <v>0</v>
      </c>
      <c r="AW64" s="126">
        <f>'010 - VRN'!J34</f>
        <v>0</v>
      </c>
      <c r="AX64" s="126">
        <f>'010 - VRN'!J35</f>
        <v>0</v>
      </c>
      <c r="AY64" s="126">
        <f>'010 - VRN'!J36</f>
        <v>0</v>
      </c>
      <c r="AZ64" s="126">
        <f>'010 - VRN'!F33</f>
        <v>0</v>
      </c>
      <c r="BA64" s="126">
        <f>'010 - VRN'!F34</f>
        <v>0</v>
      </c>
      <c r="BB64" s="126">
        <f>'010 - VRN'!F35</f>
        <v>0</v>
      </c>
      <c r="BC64" s="126">
        <f>'010 - VRN'!F36</f>
        <v>0</v>
      </c>
      <c r="BD64" s="128">
        <f>'010 - VRN'!F37</f>
        <v>0</v>
      </c>
      <c r="BE64" s="7"/>
      <c r="BT64" s="124" t="s">
        <v>85</v>
      </c>
      <c r="BV64" s="124" t="s">
        <v>79</v>
      </c>
      <c r="BW64" s="124" t="s">
        <v>114</v>
      </c>
      <c r="BX64" s="124" t="s">
        <v>5</v>
      </c>
      <c r="CL64" s="124" t="s">
        <v>40</v>
      </c>
      <c r="CM64" s="124" t="s">
        <v>87</v>
      </c>
    </row>
    <row r="65" s="2" customFormat="1" ht="30" customHeight="1">
      <c r="A65" s="39"/>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5"/>
      <c r="AS65" s="39"/>
      <c r="AT65" s="39"/>
      <c r="AU65" s="39"/>
      <c r="AV65" s="39"/>
      <c r="AW65" s="39"/>
      <c r="AX65" s="39"/>
      <c r="AY65" s="39"/>
      <c r="AZ65" s="39"/>
      <c r="BA65" s="39"/>
      <c r="BB65" s="39"/>
      <c r="BC65" s="39"/>
      <c r="BD65" s="39"/>
      <c r="BE65" s="39"/>
    </row>
    <row r="66" s="2" customFormat="1" ht="6.96" customHeight="1">
      <c r="A66" s="39"/>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45"/>
      <c r="AS66" s="39"/>
      <c r="AT66" s="39"/>
      <c r="AU66" s="39"/>
      <c r="AV66" s="39"/>
      <c r="AW66" s="39"/>
      <c r="AX66" s="39"/>
      <c r="AY66" s="39"/>
      <c r="AZ66" s="39"/>
      <c r="BA66" s="39"/>
      <c r="BB66" s="39"/>
      <c r="BC66" s="39"/>
      <c r="BD66" s="39"/>
      <c r="BE66" s="39"/>
    </row>
  </sheetData>
  <sheetProtection sheet="1" formatColumns="0" formatRows="0" objects="1" scenarios="1" spinCount="100000" saltValue="fkdODpYqdWI9yMnWNl1nXnPmwQ3lfptiVEYXELosQo645Ok6OAMl+CTv4bTTDlzYhUQuNbpgRfeQrzq+5j833Q==" hashValue="KUFmXrpD91Im6KfGZW+BBYrMZTEtKrGobXGHBQqbmOxHWQ2wyVJHiQf/3yM0F4AliKEq0HlHCUVDFhiX+ooWcQ==" algorithmName="SHA-512" password="CC35"/>
  <mergeCells count="78">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D62:H62"/>
    <mergeCell ref="D55:H55"/>
    <mergeCell ref="D56:H56"/>
    <mergeCell ref="D57:H57"/>
    <mergeCell ref="D58:H58"/>
    <mergeCell ref="D59:H59"/>
    <mergeCell ref="D60:H60"/>
    <mergeCell ref="D61:H61"/>
    <mergeCell ref="D63:H63"/>
    <mergeCell ref="D64:H64"/>
    <mergeCell ref="AG64:AM64"/>
    <mergeCell ref="AG63:AM63"/>
    <mergeCell ref="C52:G52"/>
    <mergeCell ref="I52:AF52"/>
    <mergeCell ref="J55:AF55"/>
    <mergeCell ref="J56:AF56"/>
    <mergeCell ref="J57:AF57"/>
    <mergeCell ref="J58:AF58"/>
    <mergeCell ref="J59:AF59"/>
    <mergeCell ref="J60:AF60"/>
    <mergeCell ref="J61:AF61"/>
    <mergeCell ref="J62:AF62"/>
    <mergeCell ref="J63:AF63"/>
    <mergeCell ref="J64:AF64"/>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001 - Bytová jednotka č. ...'!C2" display="/"/>
    <hyperlink ref="A56" location="'002 - Bytová jednotka č. ...'!C2" display="/"/>
    <hyperlink ref="A57" location="'003 - Bytová jednotka č. ...'!C2" display="/"/>
    <hyperlink ref="A58" location="'004 - Bytová jednotka č. ...'!C2" display="/"/>
    <hyperlink ref="A59" location="'005 - Bytová jednotka č. ...'!C2" display="/"/>
    <hyperlink ref="A60" location="'006 - Bytová jednotka č. ...'!C2" display="/"/>
    <hyperlink ref="A61" location="'007 - Bytová jednotka č. ...'!C2" display="/"/>
    <hyperlink ref="A62" location="'008 - Bytová jednotka č. ...'!C2" display="/"/>
    <hyperlink ref="A63" location="'009 - Bytová jednotka č. ...'!C2" display="/"/>
    <hyperlink ref="A64" location="'010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117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001 - Bytová jednotka č. 3 - místnosti 1.03 - 1.06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001 - Bytová jednotka č. 3 - místnosti 1.03 - 1.06</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887</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892</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905</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910</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925</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930</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934</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981</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987</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1064</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1068</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1072</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9xFqdZUcOLjPpfL6vsXhBKfC612QinepUaGBO/1oOYZ3gZYZPyJ5cHWlOVN2iIxi0/ZcZFj710KfGLt45JQP6w==" hashValue="fMI4rD2cJCxczAjssNVG9+El4l6e0DjTpuxJvm2hz2qp/2UCHP9eHFIr0iuWILHuvyxgqpRqSgyYJ9rOQbBeGw=="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90</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1352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002 - Bytová jednotka č. 7 - místnosti 2.07 - 2.10</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002 - Bytová jednotka č. 7 - místnosti 2.07 - 2.10</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1353</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1354</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1355</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1356</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1357</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1358</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1359</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1360</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1361</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1362</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1363</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1364</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JWrEE4iBSP3EHOPtBogNJjal3Yf3KjoaUAPEr6YGhC3dZA7U8oPKI/cyxBVZn19MFwybWnnA3hWMr3Yk6UrewQ==" hashValue="m1GZyJbUjqOFnHqyDXOnI2LNCk3t6vUk1QKmHZY57MbAPuLZvNvohSR8YwF4UdIvOte7ObAez8XdXEqssBSR/A=="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93</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1365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003 - Bytová jednotka č. 9 - místnosti 2.15 - 2.18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003 - Bytová jednotka č. 9 - místnosti 2.15 - 2.18</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1366</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1367</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1368</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1369</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1370</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1371</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1372</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1373</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1374</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1375</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1376</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1377</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BK5anBbXCfvxvG3LeyT9m6+hC0V8dCFwE3KWC1kXzUambKW2G6aKowqBV+5Ql+be5wHkxgrwWwq0LHrKX5uM6Q==" hashValue="fAIhfSGxYU4Gc3TLsgFQRrRd/zJ4UkV2WED+kOdoxmfXfxGrsYc9Q2QSGHKIvJgtzqNAVtT4cZy1QMtNSE2/vw=="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96</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1378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004 - Bytová jednotka č. 10 - místnosti 2.19 - 2.22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004 - Bytová jednotka č. 10 - místnosti 2.19 - 2.22</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1379</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1380</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1381</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1382</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1383</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1384</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1385</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1386</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1387</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1388</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1389</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1390</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3/usyRgwX4yTcPC6i6iEtHKnTSWzuNp8z7C3JAh+6HTcvhbGf6nviDVbI+h1NlBNwJ075M6npBS9w4g5d68Hog==" hashValue="0fe8fOMLXPmbDMkR1WnjkZF2EOwIcdN7iqbsNpcf6LMygbGB1wx9lLmD8k7tSGQhH6LsOVRp+2d1nlgSeMXKgg=="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99</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1391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005 - Bytová jednotka č. 11 - místnosti 3.03 - 3.06</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005 - Bytová jednotka č. 11 - místnosti 3.03 - 3.06</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1392</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1393</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1394</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1395</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1396</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1397</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1398</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1399</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1400</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1401</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1402</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1403</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xs3+6XvF+7ugUz2vw/4xWc+ARI+dsQU1/Idv3EPOwOxoTYdac2cKtJx3treDVYT1wEkHF6r0oGi//1rkTUzePw==" hashValue="8noPQUBBmXLcaUlfwhAUXdkK9mqHwXY6XtwzDjb1bQvVzHBgw4AlQQZOW/Yr9dxgJbniJxkGfFRkjr7XECvovQ=="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102</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1404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006 - Bytová jednotka č. 12 - místnosti 3.07 - 3.10</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006 - Bytová jednotka č. 12 - místnosti 3.07 - 3.10</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1405</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1406</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1407</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1408</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1409</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1410</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1411</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1412</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1413</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1414</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1415</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1416</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jfrq2Z90CA0q/noE2qlhOpCRA5IM1i5Df2X05nmIKvfcrG+cBXgK3irkKJTLFz6DGWzwyhakwuyyosvfRKPzRw==" hashValue="mzFhwfZA87kuS+U0roEwZnTOxpV58Dyxk0E4UYsFohRmBENCipOWGoPu/LcSM0f/STEWSLral2reJXNfcxPDOQ=="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105</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1417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007 - Bytová jednotka č. 13 - místnosti 3.11 - 3.14</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007 - Bytová jednotka č. 13 - místnosti 3.11 - 3.14</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1418</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1419</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1420</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1421</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1422</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1423</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1424</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1425</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1426</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1427</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1428</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1429</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AuqjFgcXu0rM37Dr/EMzyBuOUr0Ti9LdosfprrqJMuDaDqQBu8Bsib3i12Q4ugJFVU2sZ8vynisG8AYHTXKXWA==" hashValue="B/6mVK5iS04XVAsAzs9K/zXMOiMcwcOl7pBRpuzgl2lekY7uBWZAn1NeWXpBH507iuCSmujiQuodWRCJEQV4hw=="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108</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1430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008 - Bytová jednotka č. 14 - místnosti 3.15 - 3.18</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008 - Bytová jednotka č. 14 - místnosti 3.15 - 3.18</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1431</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1432</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1433</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1434</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1435</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1436</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1437</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1438</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1439</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1440</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1441</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1442</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QKBN+x1t7yTFPEYtMaiWZ9zKbHOXbRbSa45vXN5FjnidmSm7u9qkGEGCYeyX2wWAvSzJMgP70Ijp27j2MI7vuA==" hashValue="4DdPrXCPFR+HR5NCz8ut1ukRqHO2wkrgfaTyMc0Ry17ttXdnKeuiMV4QkF9XLbqLmzGzOi99j8BNZOHZ2NH1vA=="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111</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1443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ROUND(J107,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ROUND((SUM(BE107:BE1309)),  2)</f>
        <v>0</v>
      </c>
      <c r="G33" s="39"/>
      <c r="H33" s="39"/>
      <c r="I33" s="156">
        <v>0.20999999999999999</v>
      </c>
      <c r="J33" s="155">
        <f>ROUND(((SUM(BE107:BE1309))*I33),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ROUND((SUM(BF107:BF1309)),  2)</f>
        <v>0</v>
      </c>
      <c r="G34" s="39"/>
      <c r="H34" s="39"/>
      <c r="I34" s="156">
        <v>0.14999999999999999</v>
      </c>
      <c r="J34" s="155">
        <f>ROUND(((SUM(BF107:BF1309))*I34),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ROUND((SUM(BG107:BG1309)),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ROUND((SUM(BH107:BH1309)),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ROUND((SUM(BI107:BI1309)),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009 - Bytová jednotka č. 15 - místnosti 3.19 - 3.22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J107</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122</v>
      </c>
      <c r="E60" s="180"/>
      <c r="F60" s="180"/>
      <c r="G60" s="180"/>
      <c r="H60" s="180"/>
      <c r="I60" s="181"/>
      <c r="J60" s="182">
        <f>J108</f>
        <v>0</v>
      </c>
      <c r="K60" s="178"/>
      <c r="L60" s="183"/>
      <c r="S60" s="9"/>
      <c r="T60" s="9"/>
      <c r="U60" s="9"/>
      <c r="V60" s="9"/>
      <c r="W60" s="9"/>
      <c r="X60" s="9"/>
      <c r="Y60" s="9"/>
      <c r="Z60" s="9"/>
      <c r="AA60" s="9"/>
      <c r="AB60" s="9"/>
      <c r="AC60" s="9"/>
      <c r="AD60" s="9"/>
      <c r="AE60" s="9"/>
    </row>
    <row r="61" s="10" customFormat="1" ht="19.92" customHeight="1">
      <c r="A61" s="10"/>
      <c r="B61" s="184"/>
      <c r="C61" s="185"/>
      <c r="D61" s="186" t="s">
        <v>123</v>
      </c>
      <c r="E61" s="187"/>
      <c r="F61" s="187"/>
      <c r="G61" s="187"/>
      <c r="H61" s="187"/>
      <c r="I61" s="188"/>
      <c r="J61" s="189">
        <f>J109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124</v>
      </c>
      <c r="E62" s="187"/>
      <c r="F62" s="187"/>
      <c r="G62" s="187"/>
      <c r="H62" s="187"/>
      <c r="I62" s="188"/>
      <c r="J62" s="189">
        <f>J136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125</v>
      </c>
      <c r="E63" s="187"/>
      <c r="F63" s="187"/>
      <c r="G63" s="187"/>
      <c r="H63" s="187"/>
      <c r="I63" s="188"/>
      <c r="J63" s="189">
        <f>J283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126</v>
      </c>
      <c r="E64" s="187"/>
      <c r="F64" s="187"/>
      <c r="G64" s="187"/>
      <c r="H64" s="187"/>
      <c r="I64" s="188"/>
      <c r="J64" s="189">
        <f>J394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127</v>
      </c>
      <c r="E65" s="187"/>
      <c r="F65" s="187"/>
      <c r="G65" s="187"/>
      <c r="H65" s="187"/>
      <c r="I65" s="188"/>
      <c r="J65" s="189">
        <f>J411</f>
        <v>0</v>
      </c>
      <c r="K65" s="185"/>
      <c r="L65" s="190"/>
      <c r="S65" s="10"/>
      <c r="T65" s="10"/>
      <c r="U65" s="10"/>
      <c r="V65" s="10"/>
      <c r="W65" s="10"/>
      <c r="X65" s="10"/>
      <c r="Y65" s="10"/>
      <c r="Z65" s="10"/>
      <c r="AA65" s="10"/>
      <c r="AB65" s="10"/>
      <c r="AC65" s="10"/>
      <c r="AD65" s="10"/>
      <c r="AE65" s="10"/>
    </row>
    <row r="66" s="9" customFormat="1" ht="24.96" customHeight="1">
      <c r="A66" s="9"/>
      <c r="B66" s="177"/>
      <c r="C66" s="178"/>
      <c r="D66" s="179" t="s">
        <v>128</v>
      </c>
      <c r="E66" s="180"/>
      <c r="F66" s="180"/>
      <c r="G66" s="180"/>
      <c r="H66" s="180"/>
      <c r="I66" s="181"/>
      <c r="J66" s="182">
        <f>J418</f>
        <v>0</v>
      </c>
      <c r="K66" s="178"/>
      <c r="L66" s="183"/>
      <c r="S66" s="9"/>
      <c r="T66" s="9"/>
      <c r="U66" s="9"/>
      <c r="V66" s="9"/>
      <c r="W66" s="9"/>
      <c r="X66" s="9"/>
      <c r="Y66" s="9"/>
      <c r="Z66" s="9"/>
      <c r="AA66" s="9"/>
      <c r="AB66" s="9"/>
      <c r="AC66" s="9"/>
      <c r="AD66" s="9"/>
      <c r="AE66" s="9"/>
    </row>
    <row r="67" s="10" customFormat="1" ht="19.92" customHeight="1">
      <c r="A67" s="10"/>
      <c r="B67" s="184"/>
      <c r="C67" s="185"/>
      <c r="D67" s="186" t="s">
        <v>129</v>
      </c>
      <c r="E67" s="187"/>
      <c r="F67" s="187"/>
      <c r="G67" s="187"/>
      <c r="H67" s="187"/>
      <c r="I67" s="188"/>
      <c r="J67" s="189">
        <f>J419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v>
      </c>
      <c r="E68" s="187"/>
      <c r="F68" s="187"/>
      <c r="G68" s="187"/>
      <c r="H68" s="187"/>
      <c r="I68" s="188"/>
      <c r="J68" s="189">
        <f>J428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131</v>
      </c>
      <c r="E69" s="187"/>
      <c r="F69" s="187"/>
      <c r="G69" s="187"/>
      <c r="H69" s="187"/>
      <c r="I69" s="188"/>
      <c r="J69" s="189">
        <f>J447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132</v>
      </c>
      <c r="E70" s="187"/>
      <c r="F70" s="187"/>
      <c r="G70" s="187"/>
      <c r="H70" s="187"/>
      <c r="I70" s="188"/>
      <c r="J70" s="189">
        <f>J500</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133</v>
      </c>
      <c r="E71" s="187"/>
      <c r="F71" s="187"/>
      <c r="G71" s="187"/>
      <c r="H71" s="187"/>
      <c r="I71" s="188"/>
      <c r="J71" s="189">
        <f>J573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134</v>
      </c>
      <c r="E72" s="187"/>
      <c r="F72" s="187"/>
      <c r="G72" s="187"/>
      <c r="H72" s="187"/>
      <c r="I72" s="188"/>
      <c r="J72" s="189">
        <f>J618</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135</v>
      </c>
      <c r="E73" s="187"/>
      <c r="F73" s="187"/>
      <c r="G73" s="187"/>
      <c r="H73" s="187"/>
      <c r="I73" s="188"/>
      <c r="J73" s="189">
        <f>J625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136</v>
      </c>
      <c r="E74" s="187"/>
      <c r="F74" s="187"/>
      <c r="G74" s="187"/>
      <c r="H74" s="187"/>
      <c r="I74" s="188"/>
      <c r="J74" s="189">
        <f>J658</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137</v>
      </c>
      <c r="E75" s="187"/>
      <c r="F75" s="187"/>
      <c r="G75" s="187"/>
      <c r="H75" s="187"/>
      <c r="I75" s="188"/>
      <c r="J75" s="189">
        <f>J668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138</v>
      </c>
      <c r="E76" s="187"/>
      <c r="F76" s="187"/>
      <c r="G76" s="187"/>
      <c r="H76" s="187"/>
      <c r="I76" s="188"/>
      <c r="J76" s="189">
        <f>J683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139</v>
      </c>
      <c r="E77" s="187"/>
      <c r="F77" s="187"/>
      <c r="G77" s="187"/>
      <c r="H77" s="187"/>
      <c r="I77" s="188"/>
      <c r="J77" s="189">
        <f>J719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140</v>
      </c>
      <c r="E78" s="187"/>
      <c r="F78" s="187"/>
      <c r="G78" s="187"/>
      <c r="H78" s="187"/>
      <c r="I78" s="188"/>
      <c r="J78" s="189">
        <f>J756</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141</v>
      </c>
      <c r="E79" s="187"/>
      <c r="F79" s="187"/>
      <c r="G79" s="187"/>
      <c r="H79" s="187"/>
      <c r="I79" s="188"/>
      <c r="J79" s="189">
        <f>J776</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142</v>
      </c>
      <c r="E80" s="187"/>
      <c r="F80" s="187"/>
      <c r="G80" s="187"/>
      <c r="H80" s="187"/>
      <c r="I80" s="188"/>
      <c r="J80" s="189">
        <f>J831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143</v>
      </c>
      <c r="E81" s="187"/>
      <c r="F81" s="187"/>
      <c r="G81" s="187"/>
      <c r="H81" s="187"/>
      <c r="I81" s="188"/>
      <c r="J81" s="189">
        <f>J839</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144</v>
      </c>
      <c r="E82" s="187"/>
      <c r="F82" s="187"/>
      <c r="G82" s="187"/>
      <c r="H82" s="187"/>
      <c r="I82" s="188"/>
      <c r="J82" s="189">
        <f>J903</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145</v>
      </c>
      <c r="E83" s="187"/>
      <c r="F83" s="187"/>
      <c r="G83" s="187"/>
      <c r="H83" s="187"/>
      <c r="I83" s="188"/>
      <c r="J83" s="189">
        <f>J915</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146</v>
      </c>
      <c r="E84" s="187"/>
      <c r="F84" s="187"/>
      <c r="G84" s="187"/>
      <c r="H84" s="187"/>
      <c r="I84" s="188"/>
      <c r="J84" s="189">
        <f>J975</f>
        <v>0</v>
      </c>
      <c r="K84" s="185"/>
      <c r="L84" s="190"/>
      <c r="S84" s="10"/>
      <c r="T84" s="10"/>
      <c r="U84" s="10"/>
      <c r="V84" s="10"/>
      <c r="W84" s="10"/>
      <c r="X84" s="10"/>
      <c r="Y84" s="10"/>
      <c r="Z84" s="10"/>
      <c r="AA84" s="10"/>
      <c r="AB84" s="10"/>
      <c r="AC84" s="10"/>
      <c r="AD84" s="10"/>
      <c r="AE84" s="10"/>
    </row>
    <row r="85" s="10" customFormat="1" ht="19.92" customHeight="1">
      <c r="A85" s="10"/>
      <c r="B85" s="184"/>
      <c r="C85" s="185"/>
      <c r="D85" s="186" t="s">
        <v>147</v>
      </c>
      <c r="E85" s="187"/>
      <c r="F85" s="187"/>
      <c r="G85" s="187"/>
      <c r="H85" s="187"/>
      <c r="I85" s="188"/>
      <c r="J85" s="189">
        <f>J987</f>
        <v>0</v>
      </c>
      <c r="K85" s="185"/>
      <c r="L85" s="190"/>
      <c r="S85" s="10"/>
      <c r="T85" s="10"/>
      <c r="U85" s="10"/>
      <c r="V85" s="10"/>
      <c r="W85" s="10"/>
      <c r="X85" s="10"/>
      <c r="Y85" s="10"/>
      <c r="Z85" s="10"/>
      <c r="AA85" s="10"/>
      <c r="AB85" s="10"/>
      <c r="AC85" s="10"/>
      <c r="AD85" s="10"/>
      <c r="AE85" s="10"/>
    </row>
    <row r="86" s="10" customFormat="1" ht="19.92" customHeight="1">
      <c r="A86" s="10"/>
      <c r="B86" s="184"/>
      <c r="C86" s="185"/>
      <c r="D86" s="186" t="s">
        <v>148</v>
      </c>
      <c r="E86" s="187"/>
      <c r="F86" s="187"/>
      <c r="G86" s="187"/>
      <c r="H86" s="187"/>
      <c r="I86" s="188"/>
      <c r="J86" s="189">
        <f>J1060</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149</v>
      </c>
      <c r="E87" s="187"/>
      <c r="F87" s="187"/>
      <c r="G87" s="187"/>
      <c r="H87" s="187"/>
      <c r="I87" s="188"/>
      <c r="J87" s="189">
        <f>J1081</f>
        <v>0</v>
      </c>
      <c r="K87" s="185"/>
      <c r="L87" s="190"/>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167"/>
      <c r="J89" s="61"/>
      <c r="K89" s="61"/>
      <c r="L89" s="138"/>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170"/>
      <c r="J93" s="63"/>
      <c r="K93" s="63"/>
      <c r="L93" s="138"/>
      <c r="S93" s="39"/>
      <c r="T93" s="39"/>
      <c r="U93" s="39"/>
      <c r="V93" s="39"/>
      <c r="W93" s="39"/>
      <c r="X93" s="39"/>
      <c r="Y93" s="39"/>
      <c r="Z93" s="39"/>
      <c r="AA93" s="39"/>
      <c r="AB93" s="39"/>
      <c r="AC93" s="39"/>
      <c r="AD93" s="39"/>
      <c r="AE93" s="39"/>
    </row>
    <row r="94" s="2" customFormat="1" ht="24.96" customHeight="1">
      <c r="A94" s="39"/>
      <c r="B94" s="40"/>
      <c r="C94" s="24" t="s">
        <v>150</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171" t="str">
        <f>E7</f>
        <v>Ubytovna SN (úprava buňek), Hradecká 606</v>
      </c>
      <c r="F97" s="33"/>
      <c r="G97" s="33"/>
      <c r="H97" s="33"/>
      <c r="I97" s="137"/>
      <c r="J97" s="41"/>
      <c r="K97" s="41"/>
      <c r="L97" s="138"/>
      <c r="S97" s="39"/>
      <c r="T97" s="39"/>
      <c r="U97" s="39"/>
      <c r="V97" s="39"/>
      <c r="W97" s="39"/>
      <c r="X97" s="39"/>
      <c r="Y97" s="39"/>
      <c r="Z97" s="39"/>
      <c r="AA97" s="39"/>
      <c r="AB97" s="39"/>
      <c r="AC97" s="39"/>
      <c r="AD97" s="39"/>
      <c r="AE97" s="39"/>
    </row>
    <row r="98" s="2" customFormat="1" ht="12" customHeight="1">
      <c r="A98" s="39"/>
      <c r="B98" s="40"/>
      <c r="C98" s="33" t="s">
        <v>116</v>
      </c>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6.5" customHeight="1">
      <c r="A99" s="39"/>
      <c r="B99" s="40"/>
      <c r="C99" s="41"/>
      <c r="D99" s="41"/>
      <c r="E99" s="70" t="str">
        <f>E9</f>
        <v>009 - Bytová jednotka č. 15 - místnosti 3.19 - 3.22</v>
      </c>
      <c r="F99" s="41"/>
      <c r="G99" s="41"/>
      <c r="H99" s="41"/>
      <c r="I99" s="137"/>
      <c r="J99" s="41"/>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22</v>
      </c>
      <c r="D101" s="41"/>
      <c r="E101" s="41"/>
      <c r="F101" s="28" t="str">
        <f>F12</f>
        <v>Stod</v>
      </c>
      <c r="G101" s="41"/>
      <c r="H101" s="41"/>
      <c r="I101" s="141" t="s">
        <v>24</v>
      </c>
      <c r="J101" s="73" t="str">
        <f>IF(J12="","",J12)</f>
        <v>5. 9. 2019</v>
      </c>
      <c r="K101" s="41"/>
      <c r="L101" s="138"/>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15.15" customHeight="1">
      <c r="A103" s="39"/>
      <c r="B103" s="40"/>
      <c r="C103" s="33" t="s">
        <v>26</v>
      </c>
      <c r="D103" s="41"/>
      <c r="E103" s="41"/>
      <c r="F103" s="28" t="str">
        <f>E15</f>
        <v>Stodská nemocnice, a.s.</v>
      </c>
      <c r="G103" s="41"/>
      <c r="H103" s="41"/>
      <c r="I103" s="141" t="s">
        <v>34</v>
      </c>
      <c r="J103" s="37" t="str">
        <f>E21</f>
        <v>Ing. Jiří Červený</v>
      </c>
      <c r="K103" s="41"/>
      <c r="L103" s="138"/>
      <c r="S103" s="39"/>
      <c r="T103" s="39"/>
      <c r="U103" s="39"/>
      <c r="V103" s="39"/>
      <c r="W103" s="39"/>
      <c r="X103" s="39"/>
      <c r="Y103" s="39"/>
      <c r="Z103" s="39"/>
      <c r="AA103" s="39"/>
      <c r="AB103" s="39"/>
      <c r="AC103" s="39"/>
      <c r="AD103" s="39"/>
      <c r="AE103" s="39"/>
    </row>
    <row r="104" s="2" customFormat="1" ht="15.15" customHeight="1">
      <c r="A104" s="39"/>
      <c r="B104" s="40"/>
      <c r="C104" s="33" t="s">
        <v>32</v>
      </c>
      <c r="D104" s="41"/>
      <c r="E104" s="41"/>
      <c r="F104" s="28" t="str">
        <f>IF(E18="","",E18)</f>
        <v>Vyplň údaj</v>
      </c>
      <c r="G104" s="41"/>
      <c r="H104" s="41"/>
      <c r="I104" s="141" t="s">
        <v>39</v>
      </c>
      <c r="J104" s="37" t="str">
        <f>E24</f>
        <v>Ing. Jiří Červený</v>
      </c>
      <c r="K104" s="41"/>
      <c r="L104" s="138"/>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11" customFormat="1" ht="29.28" customHeight="1">
      <c r="A106" s="191"/>
      <c r="B106" s="192"/>
      <c r="C106" s="193" t="s">
        <v>151</v>
      </c>
      <c r="D106" s="194" t="s">
        <v>62</v>
      </c>
      <c r="E106" s="194" t="s">
        <v>58</v>
      </c>
      <c r="F106" s="194" t="s">
        <v>59</v>
      </c>
      <c r="G106" s="194" t="s">
        <v>152</v>
      </c>
      <c r="H106" s="194" t="s">
        <v>153</v>
      </c>
      <c r="I106" s="195" t="s">
        <v>154</v>
      </c>
      <c r="J106" s="194" t="s">
        <v>120</v>
      </c>
      <c r="K106" s="196" t="s">
        <v>155</v>
      </c>
      <c r="L106" s="197"/>
      <c r="M106" s="93" t="s">
        <v>40</v>
      </c>
      <c r="N106" s="94" t="s">
        <v>47</v>
      </c>
      <c r="O106" s="94" t="s">
        <v>156</v>
      </c>
      <c r="P106" s="94" t="s">
        <v>157</v>
      </c>
      <c r="Q106" s="94" t="s">
        <v>158</v>
      </c>
      <c r="R106" s="94" t="s">
        <v>159</v>
      </c>
      <c r="S106" s="94" t="s">
        <v>160</v>
      </c>
      <c r="T106" s="95" t="s">
        <v>161</v>
      </c>
      <c r="U106" s="191"/>
      <c r="V106" s="191"/>
      <c r="W106" s="191"/>
      <c r="X106" s="191"/>
      <c r="Y106" s="191"/>
      <c r="Z106" s="191"/>
      <c r="AA106" s="191"/>
      <c r="AB106" s="191"/>
      <c r="AC106" s="191"/>
      <c r="AD106" s="191"/>
      <c r="AE106" s="191"/>
    </row>
    <row r="107" s="2" customFormat="1" ht="22.8" customHeight="1">
      <c r="A107" s="39"/>
      <c r="B107" s="40"/>
      <c r="C107" s="100" t="s">
        <v>162</v>
      </c>
      <c r="D107" s="41"/>
      <c r="E107" s="41"/>
      <c r="F107" s="41"/>
      <c r="G107" s="41"/>
      <c r="H107" s="41"/>
      <c r="I107" s="137"/>
      <c r="J107" s="198">
        <f>BK107</f>
        <v>0</v>
      </c>
      <c r="K107" s="41"/>
      <c r="L107" s="45"/>
      <c r="M107" s="96"/>
      <c r="N107" s="199"/>
      <c r="O107" s="97"/>
      <c r="P107" s="200">
        <f>P108+P418</f>
        <v>0</v>
      </c>
      <c r="Q107" s="97"/>
      <c r="R107" s="200">
        <f>R108+R418</f>
        <v>9.434857860000001</v>
      </c>
      <c r="S107" s="97"/>
      <c r="T107" s="201">
        <f>T108+T418</f>
        <v>15.77685894</v>
      </c>
      <c r="U107" s="39"/>
      <c r="V107" s="39"/>
      <c r="W107" s="39"/>
      <c r="X107" s="39"/>
      <c r="Y107" s="39"/>
      <c r="Z107" s="39"/>
      <c r="AA107" s="39"/>
      <c r="AB107" s="39"/>
      <c r="AC107" s="39"/>
      <c r="AD107" s="39"/>
      <c r="AE107" s="39"/>
      <c r="AT107" s="18" t="s">
        <v>76</v>
      </c>
      <c r="AU107" s="18" t="s">
        <v>121</v>
      </c>
      <c r="BK107" s="202">
        <f>BK108+BK418</f>
        <v>0</v>
      </c>
    </row>
    <row r="108" s="12" customFormat="1" ht="25.92" customHeight="1">
      <c r="A108" s="12"/>
      <c r="B108" s="203"/>
      <c r="C108" s="204"/>
      <c r="D108" s="205" t="s">
        <v>76</v>
      </c>
      <c r="E108" s="206" t="s">
        <v>163</v>
      </c>
      <c r="F108" s="206" t="s">
        <v>164</v>
      </c>
      <c r="G108" s="204"/>
      <c r="H108" s="204"/>
      <c r="I108" s="207"/>
      <c r="J108" s="208">
        <f>BK108</f>
        <v>0</v>
      </c>
      <c r="K108" s="204"/>
      <c r="L108" s="209"/>
      <c r="M108" s="210"/>
      <c r="N108" s="211"/>
      <c r="O108" s="211"/>
      <c r="P108" s="212">
        <f>P109+P136+P283+P394+P411</f>
        <v>0</v>
      </c>
      <c r="Q108" s="211"/>
      <c r="R108" s="212">
        <f>R109+R136+R283+R394+R411</f>
        <v>7.3300336800000014</v>
      </c>
      <c r="S108" s="211"/>
      <c r="T108" s="213">
        <f>T109+T136+T283+T394+T411</f>
        <v>14.647955</v>
      </c>
      <c r="U108" s="12"/>
      <c r="V108" s="12"/>
      <c r="W108" s="12"/>
      <c r="X108" s="12"/>
      <c r="Y108" s="12"/>
      <c r="Z108" s="12"/>
      <c r="AA108" s="12"/>
      <c r="AB108" s="12"/>
      <c r="AC108" s="12"/>
      <c r="AD108" s="12"/>
      <c r="AE108" s="12"/>
      <c r="AR108" s="214" t="s">
        <v>85</v>
      </c>
      <c r="AT108" s="215" t="s">
        <v>76</v>
      </c>
      <c r="AU108" s="215" t="s">
        <v>77</v>
      </c>
      <c r="AY108" s="214" t="s">
        <v>165</v>
      </c>
      <c r="BK108" s="216">
        <f>BK109+BK136+BK283+BK394+BK411</f>
        <v>0</v>
      </c>
    </row>
    <row r="109" s="12" customFormat="1" ht="22.8" customHeight="1">
      <c r="A109" s="12"/>
      <c r="B109" s="203"/>
      <c r="C109" s="204"/>
      <c r="D109" s="205" t="s">
        <v>76</v>
      </c>
      <c r="E109" s="217" t="s">
        <v>166</v>
      </c>
      <c r="F109" s="217" t="s">
        <v>167</v>
      </c>
      <c r="G109" s="204"/>
      <c r="H109" s="204"/>
      <c r="I109" s="207"/>
      <c r="J109" s="218">
        <f>BK109</f>
        <v>0</v>
      </c>
      <c r="K109" s="204"/>
      <c r="L109" s="209"/>
      <c r="M109" s="210"/>
      <c r="N109" s="211"/>
      <c r="O109" s="211"/>
      <c r="P109" s="212">
        <f>SUM(P110:P135)</f>
        <v>0</v>
      </c>
      <c r="Q109" s="211"/>
      <c r="R109" s="212">
        <f>SUM(R110:R135)</f>
        <v>1.11551285</v>
      </c>
      <c r="S109" s="211"/>
      <c r="T109" s="213">
        <f>SUM(T110:T135)</f>
        <v>0</v>
      </c>
      <c r="U109" s="12"/>
      <c r="V109" s="12"/>
      <c r="W109" s="12"/>
      <c r="X109" s="12"/>
      <c r="Y109" s="12"/>
      <c r="Z109" s="12"/>
      <c r="AA109" s="12"/>
      <c r="AB109" s="12"/>
      <c r="AC109" s="12"/>
      <c r="AD109" s="12"/>
      <c r="AE109" s="12"/>
      <c r="AR109" s="214" t="s">
        <v>85</v>
      </c>
      <c r="AT109" s="215" t="s">
        <v>76</v>
      </c>
      <c r="AU109" s="215" t="s">
        <v>85</v>
      </c>
      <c r="AY109" s="214" t="s">
        <v>165</v>
      </c>
      <c r="BK109" s="216">
        <f>SUM(BK110:BK135)</f>
        <v>0</v>
      </c>
    </row>
    <row r="110" s="2" customFormat="1" ht="24" customHeight="1">
      <c r="A110" s="39"/>
      <c r="B110" s="40"/>
      <c r="C110" s="219" t="s">
        <v>85</v>
      </c>
      <c r="D110" s="219" t="s">
        <v>168</v>
      </c>
      <c r="E110" s="220" t="s">
        <v>169</v>
      </c>
      <c r="F110" s="221" t="s">
        <v>170</v>
      </c>
      <c r="G110" s="222" t="s">
        <v>171</v>
      </c>
      <c r="H110" s="223">
        <v>16.105</v>
      </c>
      <c r="I110" s="224"/>
      <c r="J110" s="225">
        <f>ROUND(I110*H110,2)</f>
        <v>0</v>
      </c>
      <c r="K110" s="221" t="s">
        <v>172</v>
      </c>
      <c r="L110" s="45"/>
      <c r="M110" s="226" t="s">
        <v>40</v>
      </c>
      <c r="N110" s="227" t="s">
        <v>48</v>
      </c>
      <c r="O110" s="85"/>
      <c r="P110" s="228">
        <f>O110*H110</f>
        <v>0</v>
      </c>
      <c r="Q110" s="228">
        <v>0.069169999999999995</v>
      </c>
      <c r="R110" s="228">
        <f>Q110*H110</f>
        <v>1.11398285</v>
      </c>
      <c r="S110" s="228">
        <v>0</v>
      </c>
      <c r="T110" s="229">
        <f>S110*H110</f>
        <v>0</v>
      </c>
      <c r="U110" s="39"/>
      <c r="V110" s="39"/>
      <c r="W110" s="39"/>
      <c r="X110" s="39"/>
      <c r="Y110" s="39"/>
      <c r="Z110" s="39"/>
      <c r="AA110" s="39"/>
      <c r="AB110" s="39"/>
      <c r="AC110" s="39"/>
      <c r="AD110" s="39"/>
      <c r="AE110" s="39"/>
      <c r="AR110" s="230" t="s">
        <v>173</v>
      </c>
      <c r="AT110" s="230" t="s">
        <v>168</v>
      </c>
      <c r="AU110" s="230" t="s">
        <v>87</v>
      </c>
      <c r="AY110" s="18" t="s">
        <v>165</v>
      </c>
      <c r="BE110" s="231">
        <f>IF(N110="základní",J110,0)</f>
        <v>0</v>
      </c>
      <c r="BF110" s="231">
        <f>IF(N110="snížená",J110,0)</f>
        <v>0</v>
      </c>
      <c r="BG110" s="231">
        <f>IF(N110="zákl. přenesená",J110,0)</f>
        <v>0</v>
      </c>
      <c r="BH110" s="231">
        <f>IF(N110="sníž. přenesená",J110,0)</f>
        <v>0</v>
      </c>
      <c r="BI110" s="231">
        <f>IF(N110="nulová",J110,0)</f>
        <v>0</v>
      </c>
      <c r="BJ110" s="18" t="s">
        <v>85</v>
      </c>
      <c r="BK110" s="231">
        <f>ROUND(I110*H110,2)</f>
        <v>0</v>
      </c>
      <c r="BL110" s="18" t="s">
        <v>173</v>
      </c>
      <c r="BM110" s="230" t="s">
        <v>174</v>
      </c>
    </row>
    <row r="111" s="2" customFormat="1">
      <c r="A111" s="39"/>
      <c r="B111" s="40"/>
      <c r="C111" s="41"/>
      <c r="D111" s="232" t="s">
        <v>175</v>
      </c>
      <c r="E111" s="41"/>
      <c r="F111" s="233" t="s">
        <v>176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175</v>
      </c>
      <c r="AU111" s="18" t="s">
        <v>87</v>
      </c>
    </row>
    <row r="112" s="13" customFormat="1">
      <c r="A112" s="13"/>
      <c r="B112" s="236"/>
      <c r="C112" s="237"/>
      <c r="D112" s="232" t="s">
        <v>177</v>
      </c>
      <c r="E112" s="238" t="s">
        <v>40</v>
      </c>
      <c r="F112" s="239" t="s">
        <v>178</v>
      </c>
      <c r="G112" s="237"/>
      <c r="H112" s="238" t="s">
        <v>40</v>
      </c>
      <c r="I112" s="240"/>
      <c r="J112" s="237"/>
      <c r="K112" s="237"/>
      <c r="L112" s="241"/>
      <c r="M112" s="242"/>
      <c r="N112" s="243"/>
      <c r="O112" s="243"/>
      <c r="P112" s="243"/>
      <c r="Q112" s="243"/>
      <c r="R112" s="243"/>
      <c r="S112" s="243"/>
      <c r="T112" s="244"/>
      <c r="U112" s="13"/>
      <c r="V112" s="13"/>
      <c r="W112" s="13"/>
      <c r="X112" s="13"/>
      <c r="Y112" s="13"/>
      <c r="Z112" s="13"/>
      <c r="AA112" s="13"/>
      <c r="AB112" s="13"/>
      <c r="AC112" s="13"/>
      <c r="AD112" s="13"/>
      <c r="AE112" s="13"/>
      <c r="AT112" s="245" t="s">
        <v>177</v>
      </c>
      <c r="AU112" s="245" t="s">
        <v>87</v>
      </c>
      <c r="AV112" s="13" t="s">
        <v>85</v>
      </c>
      <c r="AW112" s="13" t="s">
        <v>38</v>
      </c>
      <c r="AX112" s="13" t="s">
        <v>77</v>
      </c>
      <c r="AY112" s="245" t="s">
        <v>165</v>
      </c>
    </row>
    <row r="113" s="14" customFormat="1">
      <c r="A113" s="14"/>
      <c r="B113" s="246"/>
      <c r="C113" s="247"/>
      <c r="D113" s="232" t="s">
        <v>177</v>
      </c>
      <c r="E113" s="248" t="s">
        <v>40</v>
      </c>
      <c r="F113" s="249" t="s">
        <v>179</v>
      </c>
      <c r="G113" s="247"/>
      <c r="H113" s="250">
        <v>8.2260000000000009</v>
      </c>
      <c r="I113" s="251"/>
      <c r="J113" s="247"/>
      <c r="K113" s="247"/>
      <c r="L113" s="252"/>
      <c r="M113" s="253"/>
      <c r="N113" s="254"/>
      <c r="O113" s="254"/>
      <c r="P113" s="254"/>
      <c r="Q113" s="254"/>
      <c r="R113" s="254"/>
      <c r="S113" s="254"/>
      <c r="T113" s="255"/>
      <c r="U113" s="14"/>
      <c r="V113" s="14"/>
      <c r="W113" s="14"/>
      <c r="X113" s="14"/>
      <c r="Y113" s="14"/>
      <c r="Z113" s="14"/>
      <c r="AA113" s="14"/>
      <c r="AB113" s="14"/>
      <c r="AC113" s="14"/>
      <c r="AD113" s="14"/>
      <c r="AE113" s="14"/>
      <c r="AT113" s="256" t="s">
        <v>177</v>
      </c>
      <c r="AU113" s="256" t="s">
        <v>87</v>
      </c>
      <c r="AV113" s="14" t="s">
        <v>87</v>
      </c>
      <c r="AW113" s="14" t="s">
        <v>38</v>
      </c>
      <c r="AX113" s="14" t="s">
        <v>77</v>
      </c>
      <c r="AY113" s="256" t="s">
        <v>165</v>
      </c>
    </row>
    <row r="114" s="14" customFormat="1">
      <c r="A114" s="14"/>
      <c r="B114" s="246"/>
      <c r="C114" s="247"/>
      <c r="D114" s="232" t="s">
        <v>177</v>
      </c>
      <c r="E114" s="248" t="s">
        <v>40</v>
      </c>
      <c r="F114" s="249" t="s">
        <v>180</v>
      </c>
      <c r="G114" s="247"/>
      <c r="H114" s="250">
        <v>-1.5760000000000001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177</v>
      </c>
      <c r="AU114" s="256" t="s">
        <v>87</v>
      </c>
      <c r="AV114" s="14" t="s">
        <v>87</v>
      </c>
      <c r="AW114" s="14" t="s">
        <v>38</v>
      </c>
      <c r="AX114" s="14" t="s">
        <v>77</v>
      </c>
      <c r="AY114" s="256" t="s">
        <v>165</v>
      </c>
    </row>
    <row r="115" s="13" customFormat="1">
      <c r="A115" s="13"/>
      <c r="B115" s="236"/>
      <c r="C115" s="237"/>
      <c r="D115" s="232" t="s">
        <v>177</v>
      </c>
      <c r="E115" s="238" t="s">
        <v>40</v>
      </c>
      <c r="F115" s="239" t="s">
        <v>181</v>
      </c>
      <c r="G115" s="237"/>
      <c r="H115" s="238" t="s">
        <v>40</v>
      </c>
      <c r="I115" s="240"/>
      <c r="J115" s="237"/>
      <c r="K115" s="237"/>
      <c r="L115" s="241"/>
      <c r="M115" s="242"/>
      <c r="N115" s="243"/>
      <c r="O115" s="243"/>
      <c r="P115" s="243"/>
      <c r="Q115" s="243"/>
      <c r="R115" s="243"/>
      <c r="S115" s="243"/>
      <c r="T115" s="244"/>
      <c r="U115" s="13"/>
      <c r="V115" s="13"/>
      <c r="W115" s="13"/>
      <c r="X115" s="13"/>
      <c r="Y115" s="13"/>
      <c r="Z115" s="13"/>
      <c r="AA115" s="13"/>
      <c r="AB115" s="13"/>
      <c r="AC115" s="13"/>
      <c r="AD115" s="13"/>
      <c r="AE115" s="13"/>
      <c r="AT115" s="245" t="s">
        <v>177</v>
      </c>
      <c r="AU115" s="245" t="s">
        <v>87</v>
      </c>
      <c r="AV115" s="13" t="s">
        <v>85</v>
      </c>
      <c r="AW115" s="13" t="s">
        <v>38</v>
      </c>
      <c r="AX115" s="13" t="s">
        <v>77</v>
      </c>
      <c r="AY115" s="245" t="s">
        <v>165</v>
      </c>
    </row>
    <row r="116" s="14" customFormat="1">
      <c r="A116" s="14"/>
      <c r="B116" s="246"/>
      <c r="C116" s="247"/>
      <c r="D116" s="232" t="s">
        <v>177</v>
      </c>
      <c r="E116" s="248" t="s">
        <v>40</v>
      </c>
      <c r="F116" s="249" t="s">
        <v>182</v>
      </c>
      <c r="G116" s="247"/>
      <c r="H116" s="250">
        <v>5.3499999999999996</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177</v>
      </c>
      <c r="AU116" s="256" t="s">
        <v>87</v>
      </c>
      <c r="AV116" s="14" t="s">
        <v>87</v>
      </c>
      <c r="AW116" s="14" t="s">
        <v>38</v>
      </c>
      <c r="AX116" s="14" t="s">
        <v>77</v>
      </c>
      <c r="AY116" s="256" t="s">
        <v>165</v>
      </c>
    </row>
    <row r="117" s="14" customFormat="1">
      <c r="A117" s="14"/>
      <c r="B117" s="246"/>
      <c r="C117" s="247"/>
      <c r="D117" s="232" t="s">
        <v>177</v>
      </c>
      <c r="E117" s="248" t="s">
        <v>40</v>
      </c>
      <c r="F117" s="249" t="s">
        <v>183</v>
      </c>
      <c r="G117" s="247"/>
      <c r="H117" s="250">
        <v>-1.379</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177</v>
      </c>
      <c r="AU117" s="256" t="s">
        <v>87</v>
      </c>
      <c r="AV117" s="14" t="s">
        <v>87</v>
      </c>
      <c r="AW117" s="14" t="s">
        <v>38</v>
      </c>
      <c r="AX117" s="14" t="s">
        <v>77</v>
      </c>
      <c r="AY117" s="256" t="s">
        <v>165</v>
      </c>
    </row>
    <row r="118" s="13" customFormat="1">
      <c r="A118" s="13"/>
      <c r="B118" s="236"/>
      <c r="C118" s="237"/>
      <c r="D118" s="232" t="s">
        <v>177</v>
      </c>
      <c r="E118" s="238" t="s">
        <v>40</v>
      </c>
      <c r="F118" s="239" t="s">
        <v>184</v>
      </c>
      <c r="G118" s="237"/>
      <c r="H118" s="238" t="s">
        <v>40</v>
      </c>
      <c r="I118" s="240"/>
      <c r="J118" s="237"/>
      <c r="K118" s="237"/>
      <c r="L118" s="241"/>
      <c r="M118" s="242"/>
      <c r="N118" s="243"/>
      <c r="O118" s="243"/>
      <c r="P118" s="243"/>
      <c r="Q118" s="243"/>
      <c r="R118" s="243"/>
      <c r="S118" s="243"/>
      <c r="T118" s="244"/>
      <c r="U118" s="13"/>
      <c r="V118" s="13"/>
      <c r="W118" s="13"/>
      <c r="X118" s="13"/>
      <c r="Y118" s="13"/>
      <c r="Z118" s="13"/>
      <c r="AA118" s="13"/>
      <c r="AB118" s="13"/>
      <c r="AC118" s="13"/>
      <c r="AD118" s="13"/>
      <c r="AE118" s="13"/>
      <c r="AT118" s="245" t="s">
        <v>177</v>
      </c>
      <c r="AU118" s="245" t="s">
        <v>87</v>
      </c>
      <c r="AV118" s="13" t="s">
        <v>85</v>
      </c>
      <c r="AW118" s="13" t="s">
        <v>38</v>
      </c>
      <c r="AX118" s="13" t="s">
        <v>77</v>
      </c>
      <c r="AY118" s="245" t="s">
        <v>165</v>
      </c>
    </row>
    <row r="119" s="14" customFormat="1">
      <c r="A119" s="14"/>
      <c r="B119" s="246"/>
      <c r="C119" s="247"/>
      <c r="D119" s="232" t="s">
        <v>177</v>
      </c>
      <c r="E119" s="248" t="s">
        <v>40</v>
      </c>
      <c r="F119" s="249" t="s">
        <v>185</v>
      </c>
      <c r="G119" s="247"/>
      <c r="H119" s="250">
        <v>5.484</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177</v>
      </c>
      <c r="AU119" s="256" t="s">
        <v>87</v>
      </c>
      <c r="AV119" s="14" t="s">
        <v>87</v>
      </c>
      <c r="AW119" s="14" t="s">
        <v>38</v>
      </c>
      <c r="AX119" s="14" t="s">
        <v>77</v>
      </c>
      <c r="AY119" s="256" t="s">
        <v>165</v>
      </c>
    </row>
    <row r="120" s="15" customFormat="1">
      <c r="A120" s="15"/>
      <c r="B120" s="257"/>
      <c r="C120" s="258"/>
      <c r="D120" s="232" t="s">
        <v>177</v>
      </c>
      <c r="E120" s="259" t="s">
        <v>40</v>
      </c>
      <c r="F120" s="260" t="s">
        <v>186</v>
      </c>
      <c r="G120" s="258"/>
      <c r="H120" s="261">
        <v>16.105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177</v>
      </c>
      <c r="AU120" s="267" t="s">
        <v>87</v>
      </c>
      <c r="AV120" s="15" t="s">
        <v>173</v>
      </c>
      <c r="AW120" s="15" t="s">
        <v>38</v>
      </c>
      <c r="AX120" s="15" t="s">
        <v>85</v>
      </c>
      <c r="AY120" s="267" t="s">
        <v>165</v>
      </c>
    </row>
    <row r="121" s="2" customFormat="1" ht="24" customHeight="1">
      <c r="A121" s="39"/>
      <c r="B121" s="40"/>
      <c r="C121" s="219" t="s">
        <v>87</v>
      </c>
      <c r="D121" s="219" t="s">
        <v>168</v>
      </c>
      <c r="E121" s="220" t="s">
        <v>187</v>
      </c>
      <c r="F121" s="221" t="s">
        <v>188</v>
      </c>
      <c r="G121" s="222" t="s">
        <v>189</v>
      </c>
      <c r="H121" s="223">
        <v>7.125</v>
      </c>
      <c r="I121" s="224"/>
      <c r="J121" s="225">
        <f>ROUND(I121*H121,2)</f>
        <v>0</v>
      </c>
      <c r="K121" s="221" t="s">
        <v>172</v>
      </c>
      <c r="L121" s="45"/>
      <c r="M121" s="226" t="s">
        <v>40</v>
      </c>
      <c r="N121" s="227" t="s">
        <v>48</v>
      </c>
      <c r="O121" s="85"/>
      <c r="P121" s="228">
        <f>O121*H121</f>
        <v>0</v>
      </c>
      <c r="Q121" s="228">
        <v>8.0000000000000007E-05</v>
      </c>
      <c r="R121" s="228">
        <f>Q121*H121</f>
        <v>0.00057000000000000009</v>
      </c>
      <c r="S121" s="228">
        <v>0</v>
      </c>
      <c r="T121" s="229">
        <f>S121*H121</f>
        <v>0</v>
      </c>
      <c r="U121" s="39"/>
      <c r="V121" s="39"/>
      <c r="W121" s="39"/>
      <c r="X121" s="39"/>
      <c r="Y121" s="39"/>
      <c r="Z121" s="39"/>
      <c r="AA121" s="39"/>
      <c r="AB121" s="39"/>
      <c r="AC121" s="39"/>
      <c r="AD121" s="39"/>
      <c r="AE121" s="39"/>
      <c r="AR121" s="230" t="s">
        <v>173</v>
      </c>
      <c r="AT121" s="230" t="s">
        <v>168</v>
      </c>
      <c r="AU121" s="230" t="s">
        <v>87</v>
      </c>
      <c r="AY121" s="18" t="s">
        <v>165</v>
      </c>
      <c r="BE121" s="231">
        <f>IF(N121="základní",J121,0)</f>
        <v>0</v>
      </c>
      <c r="BF121" s="231">
        <f>IF(N121="snížená",J121,0)</f>
        <v>0</v>
      </c>
      <c r="BG121" s="231">
        <f>IF(N121="zákl. přenesená",J121,0)</f>
        <v>0</v>
      </c>
      <c r="BH121" s="231">
        <f>IF(N121="sníž. přenesená",J121,0)</f>
        <v>0</v>
      </c>
      <c r="BI121" s="231">
        <f>IF(N121="nulová",J121,0)</f>
        <v>0</v>
      </c>
      <c r="BJ121" s="18" t="s">
        <v>85</v>
      </c>
      <c r="BK121" s="231">
        <f>ROUND(I121*H121,2)</f>
        <v>0</v>
      </c>
      <c r="BL121" s="18" t="s">
        <v>173</v>
      </c>
      <c r="BM121" s="230" t="s">
        <v>190</v>
      </c>
    </row>
    <row r="122" s="2" customFormat="1">
      <c r="A122" s="39"/>
      <c r="B122" s="40"/>
      <c r="C122" s="41"/>
      <c r="D122" s="232" t="s">
        <v>175</v>
      </c>
      <c r="E122" s="41"/>
      <c r="F122" s="233" t="s">
        <v>191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175</v>
      </c>
      <c r="AU122" s="18" t="s">
        <v>87</v>
      </c>
    </row>
    <row r="123" s="2" customFormat="1">
      <c r="A123" s="39"/>
      <c r="B123" s="40"/>
      <c r="C123" s="41"/>
      <c r="D123" s="232" t="s">
        <v>192</v>
      </c>
      <c r="E123" s="41"/>
      <c r="F123" s="268" t="s">
        <v>193</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192</v>
      </c>
      <c r="AU123" s="18" t="s">
        <v>87</v>
      </c>
    </row>
    <row r="124" s="13" customFormat="1">
      <c r="A124" s="13"/>
      <c r="B124" s="236"/>
      <c r="C124" s="237"/>
      <c r="D124" s="232" t="s">
        <v>177</v>
      </c>
      <c r="E124" s="238" t="s">
        <v>40</v>
      </c>
      <c r="F124" s="239" t="s">
        <v>178</v>
      </c>
      <c r="G124" s="237"/>
      <c r="H124" s="238" t="s">
        <v>40</v>
      </c>
      <c r="I124" s="240"/>
      <c r="J124" s="237"/>
      <c r="K124" s="237"/>
      <c r="L124" s="241"/>
      <c r="M124" s="242"/>
      <c r="N124" s="243"/>
      <c r="O124" s="243"/>
      <c r="P124" s="243"/>
      <c r="Q124" s="243"/>
      <c r="R124" s="243"/>
      <c r="S124" s="243"/>
      <c r="T124" s="244"/>
      <c r="U124" s="13"/>
      <c r="V124" s="13"/>
      <c r="W124" s="13"/>
      <c r="X124" s="13"/>
      <c r="Y124" s="13"/>
      <c r="Z124" s="13"/>
      <c r="AA124" s="13"/>
      <c r="AB124" s="13"/>
      <c r="AC124" s="13"/>
      <c r="AD124" s="13"/>
      <c r="AE124" s="13"/>
      <c r="AT124" s="245" t="s">
        <v>177</v>
      </c>
      <c r="AU124" s="245" t="s">
        <v>87</v>
      </c>
      <c r="AV124" s="13" t="s">
        <v>85</v>
      </c>
      <c r="AW124" s="13" t="s">
        <v>38</v>
      </c>
      <c r="AX124" s="13" t="s">
        <v>77</v>
      </c>
      <c r="AY124" s="245" t="s">
        <v>165</v>
      </c>
    </row>
    <row r="125" s="14" customFormat="1">
      <c r="A125" s="14"/>
      <c r="B125" s="246"/>
      <c r="C125" s="247"/>
      <c r="D125" s="232" t="s">
        <v>177</v>
      </c>
      <c r="E125" s="248" t="s">
        <v>40</v>
      </c>
      <c r="F125" s="249" t="s">
        <v>194</v>
      </c>
      <c r="G125" s="247"/>
      <c r="H125" s="250">
        <v>3.0750000000000002</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177</v>
      </c>
      <c r="AU125" s="256" t="s">
        <v>87</v>
      </c>
      <c r="AV125" s="14" t="s">
        <v>87</v>
      </c>
      <c r="AW125" s="14" t="s">
        <v>38</v>
      </c>
      <c r="AX125" s="14" t="s">
        <v>77</v>
      </c>
      <c r="AY125" s="256" t="s">
        <v>165</v>
      </c>
    </row>
    <row r="126" s="13" customFormat="1">
      <c r="A126" s="13"/>
      <c r="B126" s="236"/>
      <c r="C126" s="237"/>
      <c r="D126" s="232" t="s">
        <v>177</v>
      </c>
      <c r="E126" s="238" t="s">
        <v>40</v>
      </c>
      <c r="F126" s="239" t="s">
        <v>181</v>
      </c>
      <c r="G126" s="237"/>
      <c r="H126" s="238" t="s">
        <v>40</v>
      </c>
      <c r="I126" s="240"/>
      <c r="J126" s="237"/>
      <c r="K126" s="237"/>
      <c r="L126" s="241"/>
      <c r="M126" s="242"/>
      <c r="N126" s="243"/>
      <c r="O126" s="243"/>
      <c r="P126" s="243"/>
      <c r="Q126" s="243"/>
      <c r="R126" s="243"/>
      <c r="S126" s="243"/>
      <c r="T126" s="244"/>
      <c r="U126" s="13"/>
      <c r="V126" s="13"/>
      <c r="W126" s="13"/>
      <c r="X126" s="13"/>
      <c r="Y126" s="13"/>
      <c r="Z126" s="13"/>
      <c r="AA126" s="13"/>
      <c r="AB126" s="13"/>
      <c r="AC126" s="13"/>
      <c r="AD126" s="13"/>
      <c r="AE126" s="13"/>
      <c r="AT126" s="245" t="s">
        <v>177</v>
      </c>
      <c r="AU126" s="245" t="s">
        <v>87</v>
      </c>
      <c r="AV126" s="13" t="s">
        <v>85</v>
      </c>
      <c r="AW126" s="13" t="s">
        <v>38</v>
      </c>
      <c r="AX126" s="13" t="s">
        <v>77</v>
      </c>
      <c r="AY126" s="245" t="s">
        <v>165</v>
      </c>
    </row>
    <row r="127" s="14" customFormat="1">
      <c r="A127" s="14"/>
      <c r="B127" s="246"/>
      <c r="C127" s="247"/>
      <c r="D127" s="232" t="s">
        <v>177</v>
      </c>
      <c r="E127" s="248" t="s">
        <v>40</v>
      </c>
      <c r="F127" s="249" t="s">
        <v>195</v>
      </c>
      <c r="G127" s="247"/>
      <c r="H127" s="250">
        <v>2</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177</v>
      </c>
      <c r="AU127" s="256" t="s">
        <v>87</v>
      </c>
      <c r="AV127" s="14" t="s">
        <v>87</v>
      </c>
      <c r="AW127" s="14" t="s">
        <v>38</v>
      </c>
      <c r="AX127" s="14" t="s">
        <v>77</v>
      </c>
      <c r="AY127" s="256" t="s">
        <v>165</v>
      </c>
    </row>
    <row r="128" s="13" customFormat="1">
      <c r="A128" s="13"/>
      <c r="B128" s="236"/>
      <c r="C128" s="237"/>
      <c r="D128" s="232" t="s">
        <v>177</v>
      </c>
      <c r="E128" s="238" t="s">
        <v>40</v>
      </c>
      <c r="F128" s="239" t="s">
        <v>184</v>
      </c>
      <c r="G128" s="237"/>
      <c r="H128" s="238" t="s">
        <v>40</v>
      </c>
      <c r="I128" s="240"/>
      <c r="J128" s="237"/>
      <c r="K128" s="237"/>
      <c r="L128" s="241"/>
      <c r="M128" s="242"/>
      <c r="N128" s="243"/>
      <c r="O128" s="243"/>
      <c r="P128" s="243"/>
      <c r="Q128" s="243"/>
      <c r="R128" s="243"/>
      <c r="S128" s="243"/>
      <c r="T128" s="244"/>
      <c r="U128" s="13"/>
      <c r="V128" s="13"/>
      <c r="W128" s="13"/>
      <c r="X128" s="13"/>
      <c r="Y128" s="13"/>
      <c r="Z128" s="13"/>
      <c r="AA128" s="13"/>
      <c r="AB128" s="13"/>
      <c r="AC128" s="13"/>
      <c r="AD128" s="13"/>
      <c r="AE128" s="13"/>
      <c r="AT128" s="245" t="s">
        <v>177</v>
      </c>
      <c r="AU128" s="245" t="s">
        <v>87</v>
      </c>
      <c r="AV128" s="13" t="s">
        <v>85</v>
      </c>
      <c r="AW128" s="13" t="s">
        <v>38</v>
      </c>
      <c r="AX128" s="13" t="s">
        <v>77</v>
      </c>
      <c r="AY128" s="245" t="s">
        <v>165</v>
      </c>
    </row>
    <row r="129" s="14" customFormat="1">
      <c r="A129" s="14"/>
      <c r="B129" s="246"/>
      <c r="C129" s="247"/>
      <c r="D129" s="232" t="s">
        <v>177</v>
      </c>
      <c r="E129" s="248" t="s">
        <v>40</v>
      </c>
      <c r="F129" s="249" t="s">
        <v>196</v>
      </c>
      <c r="G129" s="247"/>
      <c r="H129" s="250">
        <v>2.0499999999999998</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177</v>
      </c>
      <c r="AU129" s="256" t="s">
        <v>87</v>
      </c>
      <c r="AV129" s="14" t="s">
        <v>87</v>
      </c>
      <c r="AW129" s="14" t="s">
        <v>38</v>
      </c>
      <c r="AX129" s="14" t="s">
        <v>77</v>
      </c>
      <c r="AY129" s="256" t="s">
        <v>165</v>
      </c>
    </row>
    <row r="130" s="15" customFormat="1">
      <c r="A130" s="15"/>
      <c r="B130" s="257"/>
      <c r="C130" s="258"/>
      <c r="D130" s="232" t="s">
        <v>177</v>
      </c>
      <c r="E130" s="259" t="s">
        <v>40</v>
      </c>
      <c r="F130" s="260" t="s">
        <v>186</v>
      </c>
      <c r="G130" s="258"/>
      <c r="H130" s="261">
        <v>7.125</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177</v>
      </c>
      <c r="AU130" s="267" t="s">
        <v>87</v>
      </c>
      <c r="AV130" s="15" t="s">
        <v>173</v>
      </c>
      <c r="AW130" s="15" t="s">
        <v>38</v>
      </c>
      <c r="AX130" s="15" t="s">
        <v>85</v>
      </c>
      <c r="AY130" s="267" t="s">
        <v>165</v>
      </c>
    </row>
    <row r="131" s="2" customFormat="1" ht="24" customHeight="1">
      <c r="A131" s="39"/>
      <c r="B131" s="40"/>
      <c r="C131" s="219" t="s">
        <v>166</v>
      </c>
      <c r="D131" s="219" t="s">
        <v>168</v>
      </c>
      <c r="E131" s="220" t="s">
        <v>197</v>
      </c>
      <c r="F131" s="221" t="s">
        <v>198</v>
      </c>
      <c r="G131" s="222" t="s">
        <v>189</v>
      </c>
      <c r="H131" s="223">
        <v>8</v>
      </c>
      <c r="I131" s="224"/>
      <c r="J131" s="225">
        <f>ROUND(I131*H131,2)</f>
        <v>0</v>
      </c>
      <c r="K131" s="221" t="s">
        <v>172</v>
      </c>
      <c r="L131" s="45"/>
      <c r="M131" s="226" t="s">
        <v>40</v>
      </c>
      <c r="N131" s="227" t="s">
        <v>48</v>
      </c>
      <c r="O131" s="85"/>
      <c r="P131" s="228">
        <f>O131*H131</f>
        <v>0</v>
      </c>
      <c r="Q131" s="228">
        <v>0.00012</v>
      </c>
      <c r="R131" s="228">
        <f>Q131*H131</f>
        <v>0.00096000000000000002</v>
      </c>
      <c r="S131" s="228">
        <v>0</v>
      </c>
      <c r="T131" s="229">
        <f>S131*H131</f>
        <v>0</v>
      </c>
      <c r="U131" s="39"/>
      <c r="V131" s="39"/>
      <c r="W131" s="39"/>
      <c r="X131" s="39"/>
      <c r="Y131" s="39"/>
      <c r="Z131" s="39"/>
      <c r="AA131" s="39"/>
      <c r="AB131" s="39"/>
      <c r="AC131" s="39"/>
      <c r="AD131" s="39"/>
      <c r="AE131" s="39"/>
      <c r="AR131" s="230" t="s">
        <v>173</v>
      </c>
      <c r="AT131" s="230" t="s">
        <v>168</v>
      </c>
      <c r="AU131" s="230" t="s">
        <v>87</v>
      </c>
      <c r="AY131" s="18" t="s">
        <v>165</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173</v>
      </c>
      <c r="BM131" s="230" t="s">
        <v>199</v>
      </c>
    </row>
    <row r="132" s="2" customFormat="1">
      <c r="A132" s="39"/>
      <c r="B132" s="40"/>
      <c r="C132" s="41"/>
      <c r="D132" s="232" t="s">
        <v>175</v>
      </c>
      <c r="E132" s="41"/>
      <c r="F132" s="233" t="s">
        <v>200</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175</v>
      </c>
      <c r="AU132" s="18" t="s">
        <v>87</v>
      </c>
    </row>
    <row r="133" s="2" customFormat="1">
      <c r="A133" s="39"/>
      <c r="B133" s="40"/>
      <c r="C133" s="41"/>
      <c r="D133" s="232" t="s">
        <v>192</v>
      </c>
      <c r="E133" s="41"/>
      <c r="F133" s="268" t="s">
        <v>193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192</v>
      </c>
      <c r="AU133" s="18" t="s">
        <v>87</v>
      </c>
    </row>
    <row r="134" s="14" customFormat="1">
      <c r="A134" s="14"/>
      <c r="B134" s="246"/>
      <c r="C134" s="247"/>
      <c r="D134" s="232" t="s">
        <v>177</v>
      </c>
      <c r="E134" s="248" t="s">
        <v>40</v>
      </c>
      <c r="F134" s="249" t="s">
        <v>201</v>
      </c>
      <c r="G134" s="247"/>
      <c r="H134" s="250">
        <v>8</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177</v>
      </c>
      <c r="AU134" s="256" t="s">
        <v>87</v>
      </c>
      <c r="AV134" s="14" t="s">
        <v>87</v>
      </c>
      <c r="AW134" s="14" t="s">
        <v>38</v>
      </c>
      <c r="AX134" s="14" t="s">
        <v>77</v>
      </c>
      <c r="AY134" s="256" t="s">
        <v>165</v>
      </c>
    </row>
    <row r="135" s="15" customFormat="1">
      <c r="A135" s="15"/>
      <c r="B135" s="257"/>
      <c r="C135" s="258"/>
      <c r="D135" s="232" t="s">
        <v>177</v>
      </c>
      <c r="E135" s="259" t="s">
        <v>40</v>
      </c>
      <c r="F135" s="260" t="s">
        <v>186</v>
      </c>
      <c r="G135" s="258"/>
      <c r="H135" s="261">
        <v>8</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177</v>
      </c>
      <c r="AU135" s="267" t="s">
        <v>87</v>
      </c>
      <c r="AV135" s="15" t="s">
        <v>173</v>
      </c>
      <c r="AW135" s="15" t="s">
        <v>38</v>
      </c>
      <c r="AX135" s="15" t="s">
        <v>85</v>
      </c>
      <c r="AY135" s="267" t="s">
        <v>165</v>
      </c>
    </row>
    <row r="136" s="12" customFormat="1" ht="22.8" customHeight="1">
      <c r="A136" s="12"/>
      <c r="B136" s="203"/>
      <c r="C136" s="204"/>
      <c r="D136" s="205" t="s">
        <v>76</v>
      </c>
      <c r="E136" s="217" t="s">
        <v>202</v>
      </c>
      <c r="F136" s="217" t="s">
        <v>203</v>
      </c>
      <c r="G136" s="204"/>
      <c r="H136" s="204"/>
      <c r="I136" s="207"/>
      <c r="J136" s="218">
        <f>BK136</f>
        <v>0</v>
      </c>
      <c r="K136" s="204"/>
      <c r="L136" s="209"/>
      <c r="M136" s="210"/>
      <c r="N136" s="211"/>
      <c r="O136" s="211"/>
      <c r="P136" s="212">
        <f>SUM(P137:P282)</f>
        <v>0</v>
      </c>
      <c r="Q136" s="211"/>
      <c r="R136" s="212">
        <f>SUM(R137:R282)</f>
        <v>6.2133288300000018</v>
      </c>
      <c r="S136" s="211"/>
      <c r="T136" s="213">
        <f>SUM(T137:T282)</f>
        <v>0</v>
      </c>
      <c r="U136" s="12"/>
      <c r="V136" s="12"/>
      <c r="W136" s="12"/>
      <c r="X136" s="12"/>
      <c r="Y136" s="12"/>
      <c r="Z136" s="12"/>
      <c r="AA136" s="12"/>
      <c r="AB136" s="12"/>
      <c r="AC136" s="12"/>
      <c r="AD136" s="12"/>
      <c r="AE136" s="12"/>
      <c r="AR136" s="214" t="s">
        <v>85</v>
      </c>
      <c r="AT136" s="215" t="s">
        <v>76</v>
      </c>
      <c r="AU136" s="215" t="s">
        <v>85</v>
      </c>
      <c r="AY136" s="214" t="s">
        <v>165</v>
      </c>
      <c r="BK136" s="216">
        <f>SUM(BK137:BK282)</f>
        <v>0</v>
      </c>
    </row>
    <row r="137" s="2" customFormat="1" ht="24" customHeight="1">
      <c r="A137" s="39"/>
      <c r="B137" s="40"/>
      <c r="C137" s="219" t="s">
        <v>173</v>
      </c>
      <c r="D137" s="219" t="s">
        <v>168</v>
      </c>
      <c r="E137" s="220" t="s">
        <v>204</v>
      </c>
      <c r="F137" s="221" t="s">
        <v>205</v>
      </c>
      <c r="G137" s="222" t="s">
        <v>171</v>
      </c>
      <c r="H137" s="223">
        <v>29.800000000000001</v>
      </c>
      <c r="I137" s="224"/>
      <c r="J137" s="225">
        <f>ROUND(I137*H137,2)</f>
        <v>0</v>
      </c>
      <c r="K137" s="221" t="s">
        <v>172</v>
      </c>
      <c r="L137" s="45"/>
      <c r="M137" s="226" t="s">
        <v>40</v>
      </c>
      <c r="N137" s="227" t="s">
        <v>48</v>
      </c>
      <c r="O137" s="85"/>
      <c r="P137" s="228">
        <f>O137*H137</f>
        <v>0</v>
      </c>
      <c r="Q137" s="228">
        <v>0.0014</v>
      </c>
      <c r="R137" s="228">
        <f>Q137*H137</f>
        <v>0.04172</v>
      </c>
      <c r="S137" s="228">
        <v>0</v>
      </c>
      <c r="T137" s="229">
        <f>S137*H137</f>
        <v>0</v>
      </c>
      <c r="U137" s="39"/>
      <c r="V137" s="39"/>
      <c r="W137" s="39"/>
      <c r="X137" s="39"/>
      <c r="Y137" s="39"/>
      <c r="Z137" s="39"/>
      <c r="AA137" s="39"/>
      <c r="AB137" s="39"/>
      <c r="AC137" s="39"/>
      <c r="AD137" s="39"/>
      <c r="AE137" s="39"/>
      <c r="AR137" s="230" t="s">
        <v>173</v>
      </c>
      <c r="AT137" s="230" t="s">
        <v>168</v>
      </c>
      <c r="AU137" s="230" t="s">
        <v>87</v>
      </c>
      <c r="AY137" s="18" t="s">
        <v>165</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173</v>
      </c>
      <c r="BM137" s="230" t="s">
        <v>206</v>
      </c>
    </row>
    <row r="138" s="2" customFormat="1">
      <c r="A138" s="39"/>
      <c r="B138" s="40"/>
      <c r="C138" s="41"/>
      <c r="D138" s="232" t="s">
        <v>175</v>
      </c>
      <c r="E138" s="41"/>
      <c r="F138" s="233" t="s">
        <v>207</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175</v>
      </c>
      <c r="AU138" s="18" t="s">
        <v>87</v>
      </c>
    </row>
    <row r="139" s="13" customFormat="1">
      <c r="A139" s="13"/>
      <c r="B139" s="236"/>
      <c r="C139" s="237"/>
      <c r="D139" s="232" t="s">
        <v>177</v>
      </c>
      <c r="E139" s="238" t="s">
        <v>40</v>
      </c>
      <c r="F139" s="239" t="s">
        <v>208</v>
      </c>
      <c r="G139" s="237"/>
      <c r="H139" s="238" t="s">
        <v>40</v>
      </c>
      <c r="I139" s="240"/>
      <c r="J139" s="237"/>
      <c r="K139" s="237"/>
      <c r="L139" s="241"/>
      <c r="M139" s="242"/>
      <c r="N139" s="243"/>
      <c r="O139" s="243"/>
      <c r="P139" s="243"/>
      <c r="Q139" s="243"/>
      <c r="R139" s="243"/>
      <c r="S139" s="243"/>
      <c r="T139" s="244"/>
      <c r="U139" s="13"/>
      <c r="V139" s="13"/>
      <c r="W139" s="13"/>
      <c r="X139" s="13"/>
      <c r="Y139" s="13"/>
      <c r="Z139" s="13"/>
      <c r="AA139" s="13"/>
      <c r="AB139" s="13"/>
      <c r="AC139" s="13"/>
      <c r="AD139" s="13"/>
      <c r="AE139" s="13"/>
      <c r="AT139" s="245" t="s">
        <v>177</v>
      </c>
      <c r="AU139" s="245" t="s">
        <v>87</v>
      </c>
      <c r="AV139" s="13" t="s">
        <v>85</v>
      </c>
      <c r="AW139" s="13" t="s">
        <v>38</v>
      </c>
      <c r="AX139" s="13" t="s">
        <v>77</v>
      </c>
      <c r="AY139" s="245" t="s">
        <v>165</v>
      </c>
    </row>
    <row r="140" s="14" customFormat="1">
      <c r="A140" s="14"/>
      <c r="B140" s="246"/>
      <c r="C140" s="247"/>
      <c r="D140" s="232" t="s">
        <v>177</v>
      </c>
      <c r="E140" s="248" t="s">
        <v>40</v>
      </c>
      <c r="F140" s="249" t="s">
        <v>209</v>
      </c>
      <c r="G140" s="247"/>
      <c r="H140" s="250">
        <v>3</v>
      </c>
      <c r="I140" s="251"/>
      <c r="J140" s="247"/>
      <c r="K140" s="247"/>
      <c r="L140" s="252"/>
      <c r="M140" s="253"/>
      <c r="N140" s="254"/>
      <c r="O140" s="254"/>
      <c r="P140" s="254"/>
      <c r="Q140" s="254"/>
      <c r="R140" s="254"/>
      <c r="S140" s="254"/>
      <c r="T140" s="255"/>
      <c r="U140" s="14"/>
      <c r="V140" s="14"/>
      <c r="W140" s="14"/>
      <c r="X140" s="14"/>
      <c r="Y140" s="14"/>
      <c r="Z140" s="14"/>
      <c r="AA140" s="14"/>
      <c r="AB140" s="14"/>
      <c r="AC140" s="14"/>
      <c r="AD140" s="14"/>
      <c r="AE140" s="14"/>
      <c r="AT140" s="256" t="s">
        <v>177</v>
      </c>
      <c r="AU140" s="256" t="s">
        <v>87</v>
      </c>
      <c r="AV140" s="14" t="s">
        <v>87</v>
      </c>
      <c r="AW140" s="14" t="s">
        <v>38</v>
      </c>
      <c r="AX140" s="14" t="s">
        <v>77</v>
      </c>
      <c r="AY140" s="256" t="s">
        <v>165</v>
      </c>
    </row>
    <row r="141" s="13" customFormat="1">
      <c r="A141" s="13"/>
      <c r="B141" s="236"/>
      <c r="C141" s="237"/>
      <c r="D141" s="232" t="s">
        <v>177</v>
      </c>
      <c r="E141" s="238" t="s">
        <v>40</v>
      </c>
      <c r="F141" s="239" t="s">
        <v>210</v>
      </c>
      <c r="G141" s="237"/>
      <c r="H141" s="238" t="s">
        <v>40</v>
      </c>
      <c r="I141" s="240"/>
      <c r="J141" s="237"/>
      <c r="K141" s="237"/>
      <c r="L141" s="241"/>
      <c r="M141" s="242"/>
      <c r="N141" s="243"/>
      <c r="O141" s="243"/>
      <c r="P141" s="243"/>
      <c r="Q141" s="243"/>
      <c r="R141" s="243"/>
      <c r="S141" s="243"/>
      <c r="T141" s="244"/>
      <c r="U141" s="13"/>
      <c r="V141" s="13"/>
      <c r="W141" s="13"/>
      <c r="X141" s="13"/>
      <c r="Y141" s="13"/>
      <c r="Z141" s="13"/>
      <c r="AA141" s="13"/>
      <c r="AB141" s="13"/>
      <c r="AC141" s="13"/>
      <c r="AD141" s="13"/>
      <c r="AE141" s="13"/>
      <c r="AT141" s="245" t="s">
        <v>177</v>
      </c>
      <c r="AU141" s="245" t="s">
        <v>87</v>
      </c>
      <c r="AV141" s="13" t="s">
        <v>85</v>
      </c>
      <c r="AW141" s="13" t="s">
        <v>38</v>
      </c>
      <c r="AX141" s="13" t="s">
        <v>77</v>
      </c>
      <c r="AY141" s="245" t="s">
        <v>165</v>
      </c>
    </row>
    <row r="142" s="14" customFormat="1">
      <c r="A142" s="14"/>
      <c r="B142" s="246"/>
      <c r="C142" s="247"/>
      <c r="D142" s="232" t="s">
        <v>177</v>
      </c>
      <c r="E142" s="248" t="s">
        <v>40</v>
      </c>
      <c r="F142" s="249" t="s">
        <v>211</v>
      </c>
      <c r="G142" s="247"/>
      <c r="H142" s="250">
        <v>2.2999999999999998</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177</v>
      </c>
      <c r="AU142" s="256" t="s">
        <v>87</v>
      </c>
      <c r="AV142" s="14" t="s">
        <v>87</v>
      </c>
      <c r="AW142" s="14" t="s">
        <v>38</v>
      </c>
      <c r="AX142" s="14" t="s">
        <v>77</v>
      </c>
      <c r="AY142" s="256" t="s">
        <v>165</v>
      </c>
    </row>
    <row r="143" s="13" customFormat="1">
      <c r="A143" s="13"/>
      <c r="B143" s="236"/>
      <c r="C143" s="237"/>
      <c r="D143" s="232" t="s">
        <v>177</v>
      </c>
      <c r="E143" s="238" t="s">
        <v>40</v>
      </c>
      <c r="F143" s="239" t="s">
        <v>212</v>
      </c>
      <c r="G143" s="237"/>
      <c r="H143" s="238" t="s">
        <v>40</v>
      </c>
      <c r="I143" s="240"/>
      <c r="J143" s="237"/>
      <c r="K143" s="237"/>
      <c r="L143" s="241"/>
      <c r="M143" s="242"/>
      <c r="N143" s="243"/>
      <c r="O143" s="243"/>
      <c r="P143" s="243"/>
      <c r="Q143" s="243"/>
      <c r="R143" s="243"/>
      <c r="S143" s="243"/>
      <c r="T143" s="244"/>
      <c r="U143" s="13"/>
      <c r="V143" s="13"/>
      <c r="W143" s="13"/>
      <c r="X143" s="13"/>
      <c r="Y143" s="13"/>
      <c r="Z143" s="13"/>
      <c r="AA143" s="13"/>
      <c r="AB143" s="13"/>
      <c r="AC143" s="13"/>
      <c r="AD143" s="13"/>
      <c r="AE143" s="13"/>
      <c r="AT143" s="245" t="s">
        <v>177</v>
      </c>
      <c r="AU143" s="245" t="s">
        <v>87</v>
      </c>
      <c r="AV143" s="13" t="s">
        <v>85</v>
      </c>
      <c r="AW143" s="13" t="s">
        <v>38</v>
      </c>
      <c r="AX143" s="13" t="s">
        <v>77</v>
      </c>
      <c r="AY143" s="245" t="s">
        <v>165</v>
      </c>
    </row>
    <row r="144" s="14" customFormat="1">
      <c r="A144" s="14"/>
      <c r="B144" s="246"/>
      <c r="C144" s="247"/>
      <c r="D144" s="232" t="s">
        <v>177</v>
      </c>
      <c r="E144" s="248" t="s">
        <v>40</v>
      </c>
      <c r="F144" s="249" t="s">
        <v>213</v>
      </c>
      <c r="G144" s="247"/>
      <c r="H144" s="250">
        <v>10.1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177</v>
      </c>
      <c r="AU144" s="256" t="s">
        <v>87</v>
      </c>
      <c r="AV144" s="14" t="s">
        <v>87</v>
      </c>
      <c r="AW144" s="14" t="s">
        <v>38</v>
      </c>
      <c r="AX144" s="14" t="s">
        <v>77</v>
      </c>
      <c r="AY144" s="256" t="s">
        <v>165</v>
      </c>
    </row>
    <row r="145" s="13" customFormat="1">
      <c r="A145" s="13"/>
      <c r="B145" s="236"/>
      <c r="C145" s="237"/>
      <c r="D145" s="232" t="s">
        <v>177</v>
      </c>
      <c r="E145" s="238" t="s">
        <v>40</v>
      </c>
      <c r="F145" s="239" t="s">
        <v>214</v>
      </c>
      <c r="G145" s="237"/>
      <c r="H145" s="238" t="s">
        <v>40</v>
      </c>
      <c r="I145" s="240"/>
      <c r="J145" s="237"/>
      <c r="K145" s="237"/>
      <c r="L145" s="241"/>
      <c r="M145" s="242"/>
      <c r="N145" s="243"/>
      <c r="O145" s="243"/>
      <c r="P145" s="243"/>
      <c r="Q145" s="243"/>
      <c r="R145" s="243"/>
      <c r="S145" s="243"/>
      <c r="T145" s="244"/>
      <c r="U145" s="13"/>
      <c r="V145" s="13"/>
      <c r="W145" s="13"/>
      <c r="X145" s="13"/>
      <c r="Y145" s="13"/>
      <c r="Z145" s="13"/>
      <c r="AA145" s="13"/>
      <c r="AB145" s="13"/>
      <c r="AC145" s="13"/>
      <c r="AD145" s="13"/>
      <c r="AE145" s="13"/>
      <c r="AT145" s="245" t="s">
        <v>177</v>
      </c>
      <c r="AU145" s="245" t="s">
        <v>87</v>
      </c>
      <c r="AV145" s="13" t="s">
        <v>85</v>
      </c>
      <c r="AW145" s="13" t="s">
        <v>38</v>
      </c>
      <c r="AX145" s="13" t="s">
        <v>77</v>
      </c>
      <c r="AY145" s="245" t="s">
        <v>165</v>
      </c>
    </row>
    <row r="146" s="14" customFormat="1">
      <c r="A146" s="14"/>
      <c r="B146" s="246"/>
      <c r="C146" s="247"/>
      <c r="D146" s="232" t="s">
        <v>177</v>
      </c>
      <c r="E146" s="248" t="s">
        <v>40</v>
      </c>
      <c r="F146" s="249" t="s">
        <v>215</v>
      </c>
      <c r="G146" s="247"/>
      <c r="H146" s="250">
        <v>14.4</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177</v>
      </c>
      <c r="AU146" s="256" t="s">
        <v>87</v>
      </c>
      <c r="AV146" s="14" t="s">
        <v>87</v>
      </c>
      <c r="AW146" s="14" t="s">
        <v>38</v>
      </c>
      <c r="AX146" s="14" t="s">
        <v>77</v>
      </c>
      <c r="AY146" s="256" t="s">
        <v>165</v>
      </c>
    </row>
    <row r="147" s="15" customFormat="1">
      <c r="A147" s="15"/>
      <c r="B147" s="257"/>
      <c r="C147" s="258"/>
      <c r="D147" s="232" t="s">
        <v>177</v>
      </c>
      <c r="E147" s="259" t="s">
        <v>40</v>
      </c>
      <c r="F147" s="260" t="s">
        <v>186</v>
      </c>
      <c r="G147" s="258"/>
      <c r="H147" s="261">
        <v>29.799999999999997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177</v>
      </c>
      <c r="AU147" s="267" t="s">
        <v>87</v>
      </c>
      <c r="AV147" s="15" t="s">
        <v>173</v>
      </c>
      <c r="AW147" s="15" t="s">
        <v>38</v>
      </c>
      <c r="AX147" s="15" t="s">
        <v>85</v>
      </c>
      <c r="AY147" s="267" t="s">
        <v>165</v>
      </c>
    </row>
    <row r="148" s="2" customFormat="1" ht="24" customHeight="1">
      <c r="A148" s="39"/>
      <c r="B148" s="40"/>
      <c r="C148" s="219" t="s">
        <v>216</v>
      </c>
      <c r="D148" s="219" t="s">
        <v>168</v>
      </c>
      <c r="E148" s="220" t="s">
        <v>217</v>
      </c>
      <c r="F148" s="221" t="s">
        <v>218</v>
      </c>
      <c r="G148" s="222" t="s">
        <v>171</v>
      </c>
      <c r="H148" s="223">
        <v>29.800000000000001</v>
      </c>
      <c r="I148" s="224"/>
      <c r="J148" s="225">
        <f>ROUND(I148*H148,2)</f>
        <v>0</v>
      </c>
      <c r="K148" s="221" t="s">
        <v>172</v>
      </c>
      <c r="L148" s="45"/>
      <c r="M148" s="226" t="s">
        <v>40</v>
      </c>
      <c r="N148" s="227" t="s">
        <v>48</v>
      </c>
      <c r="O148" s="85"/>
      <c r="P148" s="228">
        <f>O148*H148</f>
        <v>0</v>
      </c>
      <c r="Q148" s="228">
        <v>0.017330000000000002</v>
      </c>
      <c r="R148" s="228">
        <f>Q148*H148</f>
        <v>0.51643400000000006</v>
      </c>
      <c r="S148" s="228">
        <v>0</v>
      </c>
      <c r="T148" s="229">
        <f>S148*H148</f>
        <v>0</v>
      </c>
      <c r="U148" s="39"/>
      <c r="V148" s="39"/>
      <c r="W148" s="39"/>
      <c r="X148" s="39"/>
      <c r="Y148" s="39"/>
      <c r="Z148" s="39"/>
      <c r="AA148" s="39"/>
      <c r="AB148" s="39"/>
      <c r="AC148" s="39"/>
      <c r="AD148" s="39"/>
      <c r="AE148" s="39"/>
      <c r="AR148" s="230" t="s">
        <v>173</v>
      </c>
      <c r="AT148" s="230" t="s">
        <v>168</v>
      </c>
      <c r="AU148" s="230" t="s">
        <v>87</v>
      </c>
      <c r="AY148" s="18" t="s">
        <v>165</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173</v>
      </c>
      <c r="BM148" s="230" t="s">
        <v>219</v>
      </c>
    </row>
    <row r="149" s="2" customFormat="1">
      <c r="A149" s="39"/>
      <c r="B149" s="40"/>
      <c r="C149" s="41"/>
      <c r="D149" s="232" t="s">
        <v>175</v>
      </c>
      <c r="E149" s="41"/>
      <c r="F149" s="233" t="s">
        <v>220</v>
      </c>
      <c r="G149" s="41"/>
      <c r="H149" s="41"/>
      <c r="I149" s="137"/>
      <c r="J149" s="41"/>
      <c r="K149" s="41"/>
      <c r="L149" s="45"/>
      <c r="M149" s="234"/>
      <c r="N149" s="235"/>
      <c r="O149" s="85"/>
      <c r="P149" s="85"/>
      <c r="Q149" s="85"/>
      <c r="R149" s="85"/>
      <c r="S149" s="85"/>
      <c r="T149" s="86"/>
      <c r="U149" s="39"/>
      <c r="V149" s="39"/>
      <c r="W149" s="39"/>
      <c r="X149" s="39"/>
      <c r="Y149" s="39"/>
      <c r="Z149" s="39"/>
      <c r="AA149" s="39"/>
      <c r="AB149" s="39"/>
      <c r="AC149" s="39"/>
      <c r="AD149" s="39"/>
      <c r="AE149" s="39"/>
      <c r="AT149" s="18" t="s">
        <v>175</v>
      </c>
      <c r="AU149" s="18" t="s">
        <v>87</v>
      </c>
    </row>
    <row r="150" s="2" customFormat="1">
      <c r="A150" s="39"/>
      <c r="B150" s="40"/>
      <c r="C150" s="41"/>
      <c r="D150" s="232" t="s">
        <v>192</v>
      </c>
      <c r="E150" s="41"/>
      <c r="F150" s="268" t="s">
        <v>221</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192</v>
      </c>
      <c r="AU150" s="18" t="s">
        <v>87</v>
      </c>
    </row>
    <row r="151" s="13" customFormat="1">
      <c r="A151" s="13"/>
      <c r="B151" s="236"/>
      <c r="C151" s="237"/>
      <c r="D151" s="232" t="s">
        <v>177</v>
      </c>
      <c r="E151" s="238" t="s">
        <v>40</v>
      </c>
      <c r="F151" s="239" t="s">
        <v>208</v>
      </c>
      <c r="G151" s="237"/>
      <c r="H151" s="238" t="s">
        <v>40</v>
      </c>
      <c r="I151" s="240"/>
      <c r="J151" s="237"/>
      <c r="K151" s="237"/>
      <c r="L151" s="241"/>
      <c r="M151" s="242"/>
      <c r="N151" s="243"/>
      <c r="O151" s="243"/>
      <c r="P151" s="243"/>
      <c r="Q151" s="243"/>
      <c r="R151" s="243"/>
      <c r="S151" s="243"/>
      <c r="T151" s="244"/>
      <c r="U151" s="13"/>
      <c r="V151" s="13"/>
      <c r="W151" s="13"/>
      <c r="X151" s="13"/>
      <c r="Y151" s="13"/>
      <c r="Z151" s="13"/>
      <c r="AA151" s="13"/>
      <c r="AB151" s="13"/>
      <c r="AC151" s="13"/>
      <c r="AD151" s="13"/>
      <c r="AE151" s="13"/>
      <c r="AT151" s="245" t="s">
        <v>177</v>
      </c>
      <c r="AU151" s="245" t="s">
        <v>87</v>
      </c>
      <c r="AV151" s="13" t="s">
        <v>85</v>
      </c>
      <c r="AW151" s="13" t="s">
        <v>38</v>
      </c>
      <c r="AX151" s="13" t="s">
        <v>77</v>
      </c>
      <c r="AY151" s="245" t="s">
        <v>165</v>
      </c>
    </row>
    <row r="152" s="14" customFormat="1">
      <c r="A152" s="14"/>
      <c r="B152" s="246"/>
      <c r="C152" s="247"/>
      <c r="D152" s="232" t="s">
        <v>177</v>
      </c>
      <c r="E152" s="248" t="s">
        <v>40</v>
      </c>
      <c r="F152" s="249" t="s">
        <v>209</v>
      </c>
      <c r="G152" s="247"/>
      <c r="H152" s="250">
        <v>3</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177</v>
      </c>
      <c r="AU152" s="256" t="s">
        <v>87</v>
      </c>
      <c r="AV152" s="14" t="s">
        <v>87</v>
      </c>
      <c r="AW152" s="14" t="s">
        <v>38</v>
      </c>
      <c r="AX152" s="14" t="s">
        <v>77</v>
      </c>
      <c r="AY152" s="256" t="s">
        <v>165</v>
      </c>
    </row>
    <row r="153" s="13" customFormat="1">
      <c r="A153" s="13"/>
      <c r="B153" s="236"/>
      <c r="C153" s="237"/>
      <c r="D153" s="232" t="s">
        <v>177</v>
      </c>
      <c r="E153" s="238" t="s">
        <v>40</v>
      </c>
      <c r="F153" s="239" t="s">
        <v>210</v>
      </c>
      <c r="G153" s="237"/>
      <c r="H153" s="238" t="s">
        <v>40</v>
      </c>
      <c r="I153" s="240"/>
      <c r="J153" s="237"/>
      <c r="K153" s="237"/>
      <c r="L153" s="241"/>
      <c r="M153" s="242"/>
      <c r="N153" s="243"/>
      <c r="O153" s="243"/>
      <c r="P153" s="243"/>
      <c r="Q153" s="243"/>
      <c r="R153" s="243"/>
      <c r="S153" s="243"/>
      <c r="T153" s="244"/>
      <c r="U153" s="13"/>
      <c r="V153" s="13"/>
      <c r="W153" s="13"/>
      <c r="X153" s="13"/>
      <c r="Y153" s="13"/>
      <c r="Z153" s="13"/>
      <c r="AA153" s="13"/>
      <c r="AB153" s="13"/>
      <c r="AC153" s="13"/>
      <c r="AD153" s="13"/>
      <c r="AE153" s="13"/>
      <c r="AT153" s="245" t="s">
        <v>177</v>
      </c>
      <c r="AU153" s="245" t="s">
        <v>87</v>
      </c>
      <c r="AV153" s="13" t="s">
        <v>85</v>
      </c>
      <c r="AW153" s="13" t="s">
        <v>38</v>
      </c>
      <c r="AX153" s="13" t="s">
        <v>77</v>
      </c>
      <c r="AY153" s="245" t="s">
        <v>165</v>
      </c>
    </row>
    <row r="154" s="14" customFormat="1">
      <c r="A154" s="14"/>
      <c r="B154" s="246"/>
      <c r="C154" s="247"/>
      <c r="D154" s="232" t="s">
        <v>177</v>
      </c>
      <c r="E154" s="248" t="s">
        <v>40</v>
      </c>
      <c r="F154" s="249" t="s">
        <v>211</v>
      </c>
      <c r="G154" s="247"/>
      <c r="H154" s="250">
        <v>2.2999999999999998</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177</v>
      </c>
      <c r="AU154" s="256" t="s">
        <v>87</v>
      </c>
      <c r="AV154" s="14" t="s">
        <v>87</v>
      </c>
      <c r="AW154" s="14" t="s">
        <v>38</v>
      </c>
      <c r="AX154" s="14" t="s">
        <v>77</v>
      </c>
      <c r="AY154" s="256" t="s">
        <v>165</v>
      </c>
    </row>
    <row r="155" s="13" customFormat="1">
      <c r="A155" s="13"/>
      <c r="B155" s="236"/>
      <c r="C155" s="237"/>
      <c r="D155" s="232" t="s">
        <v>177</v>
      </c>
      <c r="E155" s="238" t="s">
        <v>40</v>
      </c>
      <c r="F155" s="239" t="s">
        <v>212</v>
      </c>
      <c r="G155" s="237"/>
      <c r="H155" s="238" t="s">
        <v>40</v>
      </c>
      <c r="I155" s="240"/>
      <c r="J155" s="237"/>
      <c r="K155" s="237"/>
      <c r="L155" s="241"/>
      <c r="M155" s="242"/>
      <c r="N155" s="243"/>
      <c r="O155" s="243"/>
      <c r="P155" s="243"/>
      <c r="Q155" s="243"/>
      <c r="R155" s="243"/>
      <c r="S155" s="243"/>
      <c r="T155" s="244"/>
      <c r="U155" s="13"/>
      <c r="V155" s="13"/>
      <c r="W155" s="13"/>
      <c r="X155" s="13"/>
      <c r="Y155" s="13"/>
      <c r="Z155" s="13"/>
      <c r="AA155" s="13"/>
      <c r="AB155" s="13"/>
      <c r="AC155" s="13"/>
      <c r="AD155" s="13"/>
      <c r="AE155" s="13"/>
      <c r="AT155" s="245" t="s">
        <v>177</v>
      </c>
      <c r="AU155" s="245" t="s">
        <v>87</v>
      </c>
      <c r="AV155" s="13" t="s">
        <v>85</v>
      </c>
      <c r="AW155" s="13" t="s">
        <v>38</v>
      </c>
      <c r="AX155" s="13" t="s">
        <v>77</v>
      </c>
      <c r="AY155" s="245" t="s">
        <v>165</v>
      </c>
    </row>
    <row r="156" s="14" customFormat="1">
      <c r="A156" s="14"/>
      <c r="B156" s="246"/>
      <c r="C156" s="247"/>
      <c r="D156" s="232" t="s">
        <v>177</v>
      </c>
      <c r="E156" s="248" t="s">
        <v>40</v>
      </c>
      <c r="F156" s="249" t="s">
        <v>213</v>
      </c>
      <c r="G156" s="247"/>
      <c r="H156" s="250">
        <v>10.1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177</v>
      </c>
      <c r="AU156" s="256" t="s">
        <v>87</v>
      </c>
      <c r="AV156" s="14" t="s">
        <v>87</v>
      </c>
      <c r="AW156" s="14" t="s">
        <v>38</v>
      </c>
      <c r="AX156" s="14" t="s">
        <v>77</v>
      </c>
      <c r="AY156" s="256" t="s">
        <v>165</v>
      </c>
    </row>
    <row r="157" s="13" customFormat="1">
      <c r="A157" s="13"/>
      <c r="B157" s="236"/>
      <c r="C157" s="237"/>
      <c r="D157" s="232" t="s">
        <v>177</v>
      </c>
      <c r="E157" s="238" t="s">
        <v>40</v>
      </c>
      <c r="F157" s="239" t="s">
        <v>214</v>
      </c>
      <c r="G157" s="237"/>
      <c r="H157" s="238" t="s">
        <v>40</v>
      </c>
      <c r="I157" s="240"/>
      <c r="J157" s="237"/>
      <c r="K157" s="237"/>
      <c r="L157" s="241"/>
      <c r="M157" s="242"/>
      <c r="N157" s="243"/>
      <c r="O157" s="243"/>
      <c r="P157" s="243"/>
      <c r="Q157" s="243"/>
      <c r="R157" s="243"/>
      <c r="S157" s="243"/>
      <c r="T157" s="244"/>
      <c r="U157" s="13"/>
      <c r="V157" s="13"/>
      <c r="W157" s="13"/>
      <c r="X157" s="13"/>
      <c r="Y157" s="13"/>
      <c r="Z157" s="13"/>
      <c r="AA157" s="13"/>
      <c r="AB157" s="13"/>
      <c r="AC157" s="13"/>
      <c r="AD157" s="13"/>
      <c r="AE157" s="13"/>
      <c r="AT157" s="245" t="s">
        <v>177</v>
      </c>
      <c r="AU157" s="245" t="s">
        <v>87</v>
      </c>
      <c r="AV157" s="13" t="s">
        <v>85</v>
      </c>
      <c r="AW157" s="13" t="s">
        <v>38</v>
      </c>
      <c r="AX157" s="13" t="s">
        <v>77</v>
      </c>
      <c r="AY157" s="245" t="s">
        <v>165</v>
      </c>
    </row>
    <row r="158" s="14" customFormat="1">
      <c r="A158" s="14"/>
      <c r="B158" s="246"/>
      <c r="C158" s="247"/>
      <c r="D158" s="232" t="s">
        <v>177</v>
      </c>
      <c r="E158" s="248" t="s">
        <v>40</v>
      </c>
      <c r="F158" s="249" t="s">
        <v>215</v>
      </c>
      <c r="G158" s="247"/>
      <c r="H158" s="250">
        <v>14.4</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177</v>
      </c>
      <c r="AU158" s="256" t="s">
        <v>87</v>
      </c>
      <c r="AV158" s="14" t="s">
        <v>87</v>
      </c>
      <c r="AW158" s="14" t="s">
        <v>38</v>
      </c>
      <c r="AX158" s="14" t="s">
        <v>77</v>
      </c>
      <c r="AY158" s="256" t="s">
        <v>165</v>
      </c>
    </row>
    <row r="159" s="15" customFormat="1">
      <c r="A159" s="15"/>
      <c r="B159" s="257"/>
      <c r="C159" s="258"/>
      <c r="D159" s="232" t="s">
        <v>177</v>
      </c>
      <c r="E159" s="259" t="s">
        <v>40</v>
      </c>
      <c r="F159" s="260" t="s">
        <v>186</v>
      </c>
      <c r="G159" s="258"/>
      <c r="H159" s="261">
        <v>29.799999999999997</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177</v>
      </c>
      <c r="AU159" s="267" t="s">
        <v>87</v>
      </c>
      <c r="AV159" s="15" t="s">
        <v>173</v>
      </c>
      <c r="AW159" s="15" t="s">
        <v>38</v>
      </c>
      <c r="AX159" s="15" t="s">
        <v>85</v>
      </c>
      <c r="AY159" s="267" t="s">
        <v>165</v>
      </c>
    </row>
    <row r="160" s="2" customFormat="1" ht="16.5" customHeight="1">
      <c r="A160" s="39"/>
      <c r="B160" s="40"/>
      <c r="C160" s="219" t="s">
        <v>202</v>
      </c>
      <c r="D160" s="219" t="s">
        <v>168</v>
      </c>
      <c r="E160" s="220" t="s">
        <v>222</v>
      </c>
      <c r="F160" s="221" t="s">
        <v>223</v>
      </c>
      <c r="G160" s="222" t="s">
        <v>171</v>
      </c>
      <c r="H160" s="223">
        <v>16.251999999999999</v>
      </c>
      <c r="I160" s="224"/>
      <c r="J160" s="225">
        <f>ROUND(I160*H160,2)</f>
        <v>0</v>
      </c>
      <c r="K160" s="221" t="s">
        <v>172</v>
      </c>
      <c r="L160" s="45"/>
      <c r="M160" s="226" t="s">
        <v>40</v>
      </c>
      <c r="N160" s="227" t="s">
        <v>48</v>
      </c>
      <c r="O160" s="85"/>
      <c r="P160" s="228">
        <f>O160*H160</f>
        <v>0</v>
      </c>
      <c r="Q160" s="228">
        <v>0.0070400000000000003</v>
      </c>
      <c r="R160" s="228">
        <f>Q160*H160</f>
        <v>0.11441408</v>
      </c>
      <c r="S160" s="228">
        <v>0</v>
      </c>
      <c r="T160" s="229">
        <f>S160*H160</f>
        <v>0</v>
      </c>
      <c r="U160" s="39"/>
      <c r="V160" s="39"/>
      <c r="W160" s="39"/>
      <c r="X160" s="39"/>
      <c r="Y160" s="39"/>
      <c r="Z160" s="39"/>
      <c r="AA160" s="39"/>
      <c r="AB160" s="39"/>
      <c r="AC160" s="39"/>
      <c r="AD160" s="39"/>
      <c r="AE160" s="39"/>
      <c r="AR160" s="230" t="s">
        <v>173</v>
      </c>
      <c r="AT160" s="230" t="s">
        <v>168</v>
      </c>
      <c r="AU160" s="230" t="s">
        <v>87</v>
      </c>
      <c r="AY160" s="18" t="s">
        <v>165</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173</v>
      </c>
      <c r="BM160" s="230" t="s">
        <v>224</v>
      </c>
    </row>
    <row r="161" s="2" customFormat="1">
      <c r="A161" s="39"/>
      <c r="B161" s="40"/>
      <c r="C161" s="41"/>
      <c r="D161" s="232" t="s">
        <v>175</v>
      </c>
      <c r="E161" s="41"/>
      <c r="F161" s="233" t="s">
        <v>225</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175</v>
      </c>
      <c r="AU161" s="18" t="s">
        <v>87</v>
      </c>
    </row>
    <row r="162" s="2" customFormat="1">
      <c r="A162" s="39"/>
      <c r="B162" s="40"/>
      <c r="C162" s="41"/>
      <c r="D162" s="232" t="s">
        <v>192</v>
      </c>
      <c r="E162" s="41"/>
      <c r="F162" s="268" t="s">
        <v>226</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192</v>
      </c>
      <c r="AU162" s="18" t="s">
        <v>87</v>
      </c>
    </row>
    <row r="163" s="13" customFormat="1">
      <c r="A163" s="13"/>
      <c r="B163" s="236"/>
      <c r="C163" s="237"/>
      <c r="D163" s="232" t="s">
        <v>177</v>
      </c>
      <c r="E163" s="238" t="s">
        <v>40</v>
      </c>
      <c r="F163" s="239" t="s">
        <v>227</v>
      </c>
      <c r="G163" s="237"/>
      <c r="H163" s="238" t="s">
        <v>40</v>
      </c>
      <c r="I163" s="240"/>
      <c r="J163" s="237"/>
      <c r="K163" s="237"/>
      <c r="L163" s="241"/>
      <c r="M163" s="242"/>
      <c r="N163" s="243"/>
      <c r="O163" s="243"/>
      <c r="P163" s="243"/>
      <c r="Q163" s="243"/>
      <c r="R163" s="243"/>
      <c r="S163" s="243"/>
      <c r="T163" s="244"/>
      <c r="U163" s="13"/>
      <c r="V163" s="13"/>
      <c r="W163" s="13"/>
      <c r="X163" s="13"/>
      <c r="Y163" s="13"/>
      <c r="Z163" s="13"/>
      <c r="AA163" s="13"/>
      <c r="AB163" s="13"/>
      <c r="AC163" s="13"/>
      <c r="AD163" s="13"/>
      <c r="AE163" s="13"/>
      <c r="AT163" s="245" t="s">
        <v>177</v>
      </c>
      <c r="AU163" s="245" t="s">
        <v>87</v>
      </c>
      <c r="AV163" s="13" t="s">
        <v>85</v>
      </c>
      <c r="AW163" s="13" t="s">
        <v>38</v>
      </c>
      <c r="AX163" s="13" t="s">
        <v>77</v>
      </c>
      <c r="AY163" s="245" t="s">
        <v>165</v>
      </c>
    </row>
    <row r="164" s="14" customFormat="1">
      <c r="A164" s="14"/>
      <c r="B164" s="246"/>
      <c r="C164" s="247"/>
      <c r="D164" s="232" t="s">
        <v>177</v>
      </c>
      <c r="E164" s="248" t="s">
        <v>40</v>
      </c>
      <c r="F164" s="249" t="s">
        <v>228</v>
      </c>
      <c r="G164" s="247"/>
      <c r="H164" s="250">
        <v>1.1200000000000001</v>
      </c>
      <c r="I164" s="251"/>
      <c r="J164" s="247"/>
      <c r="K164" s="247"/>
      <c r="L164" s="252"/>
      <c r="M164" s="253"/>
      <c r="N164" s="254"/>
      <c r="O164" s="254"/>
      <c r="P164" s="254"/>
      <c r="Q164" s="254"/>
      <c r="R164" s="254"/>
      <c r="S164" s="254"/>
      <c r="T164" s="255"/>
      <c r="U164" s="14"/>
      <c r="V164" s="14"/>
      <c r="W164" s="14"/>
      <c r="X164" s="14"/>
      <c r="Y164" s="14"/>
      <c r="Z164" s="14"/>
      <c r="AA164" s="14"/>
      <c r="AB164" s="14"/>
      <c r="AC164" s="14"/>
      <c r="AD164" s="14"/>
      <c r="AE164" s="14"/>
      <c r="AT164" s="256" t="s">
        <v>177</v>
      </c>
      <c r="AU164" s="256" t="s">
        <v>87</v>
      </c>
      <c r="AV164" s="14" t="s">
        <v>87</v>
      </c>
      <c r="AW164" s="14" t="s">
        <v>38</v>
      </c>
      <c r="AX164" s="14" t="s">
        <v>77</v>
      </c>
      <c r="AY164" s="256" t="s">
        <v>165</v>
      </c>
    </row>
    <row r="165" s="13" customFormat="1">
      <c r="A165" s="13"/>
      <c r="B165" s="236"/>
      <c r="C165" s="237"/>
      <c r="D165" s="232" t="s">
        <v>177</v>
      </c>
      <c r="E165" s="238" t="s">
        <v>40</v>
      </c>
      <c r="F165" s="239" t="s">
        <v>229</v>
      </c>
      <c r="G165" s="237"/>
      <c r="H165" s="238" t="s">
        <v>40</v>
      </c>
      <c r="I165" s="240"/>
      <c r="J165" s="237"/>
      <c r="K165" s="237"/>
      <c r="L165" s="241"/>
      <c r="M165" s="242"/>
      <c r="N165" s="243"/>
      <c r="O165" s="243"/>
      <c r="P165" s="243"/>
      <c r="Q165" s="243"/>
      <c r="R165" s="243"/>
      <c r="S165" s="243"/>
      <c r="T165" s="244"/>
      <c r="U165" s="13"/>
      <c r="V165" s="13"/>
      <c r="W165" s="13"/>
      <c r="X165" s="13"/>
      <c r="Y165" s="13"/>
      <c r="Z165" s="13"/>
      <c r="AA165" s="13"/>
      <c r="AB165" s="13"/>
      <c r="AC165" s="13"/>
      <c r="AD165" s="13"/>
      <c r="AE165" s="13"/>
      <c r="AT165" s="245" t="s">
        <v>177</v>
      </c>
      <c r="AU165" s="245" t="s">
        <v>87</v>
      </c>
      <c r="AV165" s="13" t="s">
        <v>85</v>
      </c>
      <c r="AW165" s="13" t="s">
        <v>38</v>
      </c>
      <c r="AX165" s="13" t="s">
        <v>77</v>
      </c>
      <c r="AY165" s="245" t="s">
        <v>165</v>
      </c>
    </row>
    <row r="166" s="14" customFormat="1">
      <c r="A166" s="14"/>
      <c r="B166" s="246"/>
      <c r="C166" s="247"/>
      <c r="D166" s="232" t="s">
        <v>177</v>
      </c>
      <c r="E166" s="248" t="s">
        <v>40</v>
      </c>
      <c r="F166" s="249" t="s">
        <v>230</v>
      </c>
      <c r="G166" s="247"/>
      <c r="H166" s="250">
        <v>0.56000000000000005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177</v>
      </c>
      <c r="AU166" s="256" t="s">
        <v>87</v>
      </c>
      <c r="AV166" s="14" t="s">
        <v>87</v>
      </c>
      <c r="AW166" s="14" t="s">
        <v>38</v>
      </c>
      <c r="AX166" s="14" t="s">
        <v>77</v>
      </c>
      <c r="AY166" s="256" t="s">
        <v>165</v>
      </c>
    </row>
    <row r="167" s="13" customFormat="1">
      <c r="A167" s="13"/>
      <c r="B167" s="236"/>
      <c r="C167" s="237"/>
      <c r="D167" s="232" t="s">
        <v>177</v>
      </c>
      <c r="E167" s="238" t="s">
        <v>40</v>
      </c>
      <c r="F167" s="239" t="s">
        <v>231</v>
      </c>
      <c r="G167" s="237"/>
      <c r="H167" s="238" t="s">
        <v>40</v>
      </c>
      <c r="I167" s="240"/>
      <c r="J167" s="237"/>
      <c r="K167" s="237"/>
      <c r="L167" s="241"/>
      <c r="M167" s="242"/>
      <c r="N167" s="243"/>
      <c r="O167" s="243"/>
      <c r="P167" s="243"/>
      <c r="Q167" s="243"/>
      <c r="R167" s="243"/>
      <c r="S167" s="243"/>
      <c r="T167" s="244"/>
      <c r="U167" s="13"/>
      <c r="V167" s="13"/>
      <c r="W167" s="13"/>
      <c r="X167" s="13"/>
      <c r="Y167" s="13"/>
      <c r="Z167" s="13"/>
      <c r="AA167" s="13"/>
      <c r="AB167" s="13"/>
      <c r="AC167" s="13"/>
      <c r="AD167" s="13"/>
      <c r="AE167" s="13"/>
      <c r="AT167" s="245" t="s">
        <v>177</v>
      </c>
      <c r="AU167" s="245" t="s">
        <v>87</v>
      </c>
      <c r="AV167" s="13" t="s">
        <v>85</v>
      </c>
      <c r="AW167" s="13" t="s">
        <v>38</v>
      </c>
      <c r="AX167" s="13" t="s">
        <v>77</v>
      </c>
      <c r="AY167" s="245" t="s">
        <v>165</v>
      </c>
    </row>
    <row r="168" s="14" customFormat="1">
      <c r="A168" s="14"/>
      <c r="B168" s="246"/>
      <c r="C168" s="247"/>
      <c r="D168" s="232" t="s">
        <v>177</v>
      </c>
      <c r="E168" s="248" t="s">
        <v>40</v>
      </c>
      <c r="F168" s="249" t="s">
        <v>232</v>
      </c>
      <c r="G168" s="247"/>
      <c r="H168" s="250">
        <v>14.571999999999999</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177</v>
      </c>
      <c r="AU168" s="256" t="s">
        <v>87</v>
      </c>
      <c r="AV168" s="14" t="s">
        <v>87</v>
      </c>
      <c r="AW168" s="14" t="s">
        <v>38</v>
      </c>
      <c r="AX168" s="14" t="s">
        <v>77</v>
      </c>
      <c r="AY168" s="256" t="s">
        <v>165</v>
      </c>
    </row>
    <row r="169" s="15" customFormat="1">
      <c r="A169" s="15"/>
      <c r="B169" s="257"/>
      <c r="C169" s="258"/>
      <c r="D169" s="232" t="s">
        <v>177</v>
      </c>
      <c r="E169" s="259" t="s">
        <v>40</v>
      </c>
      <c r="F169" s="260" t="s">
        <v>186</v>
      </c>
      <c r="G169" s="258"/>
      <c r="H169" s="261">
        <v>16.251999999999999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177</v>
      </c>
      <c r="AU169" s="267" t="s">
        <v>87</v>
      </c>
      <c r="AV169" s="15" t="s">
        <v>173</v>
      </c>
      <c r="AW169" s="15" t="s">
        <v>38</v>
      </c>
      <c r="AX169" s="15" t="s">
        <v>85</v>
      </c>
      <c r="AY169" s="267" t="s">
        <v>165</v>
      </c>
    </row>
    <row r="170" s="2" customFormat="1" ht="24" customHeight="1">
      <c r="A170" s="39"/>
      <c r="B170" s="40"/>
      <c r="C170" s="219" t="s">
        <v>233</v>
      </c>
      <c r="D170" s="219" t="s">
        <v>168</v>
      </c>
      <c r="E170" s="220" t="s">
        <v>234</v>
      </c>
      <c r="F170" s="221" t="s">
        <v>235</v>
      </c>
      <c r="G170" s="222" t="s">
        <v>171</v>
      </c>
      <c r="H170" s="223">
        <v>98.370000000000005</v>
      </c>
      <c r="I170" s="224"/>
      <c r="J170" s="225">
        <f>ROUND(I170*H170,2)</f>
        <v>0</v>
      </c>
      <c r="K170" s="221" t="s">
        <v>172</v>
      </c>
      <c r="L170" s="45"/>
      <c r="M170" s="226" t="s">
        <v>40</v>
      </c>
      <c r="N170" s="227" t="s">
        <v>48</v>
      </c>
      <c r="O170" s="85"/>
      <c r="P170" s="228">
        <f>O170*H170</f>
        <v>0</v>
      </c>
      <c r="Q170" s="228">
        <v>0.0014</v>
      </c>
      <c r="R170" s="228">
        <f>Q170*H170</f>
        <v>0.13771800000000001</v>
      </c>
      <c r="S170" s="228">
        <v>0</v>
      </c>
      <c r="T170" s="229">
        <f>S170*H170</f>
        <v>0</v>
      </c>
      <c r="U170" s="39"/>
      <c r="V170" s="39"/>
      <c r="W170" s="39"/>
      <c r="X170" s="39"/>
      <c r="Y170" s="39"/>
      <c r="Z170" s="39"/>
      <c r="AA170" s="39"/>
      <c r="AB170" s="39"/>
      <c r="AC170" s="39"/>
      <c r="AD170" s="39"/>
      <c r="AE170" s="39"/>
      <c r="AR170" s="230" t="s">
        <v>173</v>
      </c>
      <c r="AT170" s="230" t="s">
        <v>168</v>
      </c>
      <c r="AU170" s="230" t="s">
        <v>87</v>
      </c>
      <c r="AY170" s="18" t="s">
        <v>165</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173</v>
      </c>
      <c r="BM170" s="230" t="s">
        <v>236</v>
      </c>
    </row>
    <row r="171" s="2" customFormat="1">
      <c r="A171" s="39"/>
      <c r="B171" s="40"/>
      <c r="C171" s="41"/>
      <c r="D171" s="232" t="s">
        <v>175</v>
      </c>
      <c r="E171" s="41"/>
      <c r="F171" s="233" t="s">
        <v>237</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175</v>
      </c>
      <c r="AU171" s="18" t="s">
        <v>87</v>
      </c>
    </row>
    <row r="172" s="13" customFormat="1">
      <c r="A172" s="13"/>
      <c r="B172" s="236"/>
      <c r="C172" s="237"/>
      <c r="D172" s="232" t="s">
        <v>177</v>
      </c>
      <c r="E172" s="238" t="s">
        <v>40</v>
      </c>
      <c r="F172" s="239" t="s">
        <v>208</v>
      </c>
      <c r="G172" s="237"/>
      <c r="H172" s="238" t="s">
        <v>40</v>
      </c>
      <c r="I172" s="240"/>
      <c r="J172" s="237"/>
      <c r="K172" s="237"/>
      <c r="L172" s="241"/>
      <c r="M172" s="242"/>
      <c r="N172" s="243"/>
      <c r="O172" s="243"/>
      <c r="P172" s="243"/>
      <c r="Q172" s="243"/>
      <c r="R172" s="243"/>
      <c r="S172" s="243"/>
      <c r="T172" s="244"/>
      <c r="U172" s="13"/>
      <c r="V172" s="13"/>
      <c r="W172" s="13"/>
      <c r="X172" s="13"/>
      <c r="Y172" s="13"/>
      <c r="Z172" s="13"/>
      <c r="AA172" s="13"/>
      <c r="AB172" s="13"/>
      <c r="AC172" s="13"/>
      <c r="AD172" s="13"/>
      <c r="AE172" s="13"/>
      <c r="AT172" s="245" t="s">
        <v>177</v>
      </c>
      <c r="AU172" s="245" t="s">
        <v>87</v>
      </c>
      <c r="AV172" s="13" t="s">
        <v>85</v>
      </c>
      <c r="AW172" s="13" t="s">
        <v>38</v>
      </c>
      <c r="AX172" s="13" t="s">
        <v>77</v>
      </c>
      <c r="AY172" s="245" t="s">
        <v>165</v>
      </c>
    </row>
    <row r="173" s="14" customFormat="1">
      <c r="A173" s="14"/>
      <c r="B173" s="246"/>
      <c r="C173" s="247"/>
      <c r="D173" s="232" t="s">
        <v>177</v>
      </c>
      <c r="E173" s="248" t="s">
        <v>40</v>
      </c>
      <c r="F173" s="249" t="s">
        <v>238</v>
      </c>
      <c r="G173" s="247"/>
      <c r="H173" s="250">
        <v>18.725000000000001</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177</v>
      </c>
      <c r="AU173" s="256" t="s">
        <v>87</v>
      </c>
      <c r="AV173" s="14" t="s">
        <v>87</v>
      </c>
      <c r="AW173" s="14" t="s">
        <v>38</v>
      </c>
      <c r="AX173" s="14" t="s">
        <v>77</v>
      </c>
      <c r="AY173" s="256" t="s">
        <v>165</v>
      </c>
    </row>
    <row r="174" s="14" customFormat="1">
      <c r="A174" s="14"/>
      <c r="B174" s="246"/>
      <c r="C174" s="247"/>
      <c r="D174" s="232" t="s">
        <v>177</v>
      </c>
      <c r="E174" s="248" t="s">
        <v>40</v>
      </c>
      <c r="F174" s="249" t="s">
        <v>180</v>
      </c>
      <c r="G174" s="247"/>
      <c r="H174" s="250">
        <v>-1.5760000000000001</v>
      </c>
      <c r="I174" s="251"/>
      <c r="J174" s="247"/>
      <c r="K174" s="247"/>
      <c r="L174" s="252"/>
      <c r="M174" s="253"/>
      <c r="N174" s="254"/>
      <c r="O174" s="254"/>
      <c r="P174" s="254"/>
      <c r="Q174" s="254"/>
      <c r="R174" s="254"/>
      <c r="S174" s="254"/>
      <c r="T174" s="255"/>
      <c r="U174" s="14"/>
      <c r="V174" s="14"/>
      <c r="W174" s="14"/>
      <c r="X174" s="14"/>
      <c r="Y174" s="14"/>
      <c r="Z174" s="14"/>
      <c r="AA174" s="14"/>
      <c r="AB174" s="14"/>
      <c r="AC174" s="14"/>
      <c r="AD174" s="14"/>
      <c r="AE174" s="14"/>
      <c r="AT174" s="256" t="s">
        <v>177</v>
      </c>
      <c r="AU174" s="256" t="s">
        <v>87</v>
      </c>
      <c r="AV174" s="14" t="s">
        <v>87</v>
      </c>
      <c r="AW174" s="14" t="s">
        <v>38</v>
      </c>
      <c r="AX174" s="14" t="s">
        <v>77</v>
      </c>
      <c r="AY174" s="256" t="s">
        <v>165</v>
      </c>
    </row>
    <row r="175" s="14" customFormat="1">
      <c r="A175" s="14"/>
      <c r="B175" s="246"/>
      <c r="C175" s="247"/>
      <c r="D175" s="232" t="s">
        <v>177</v>
      </c>
      <c r="E175" s="248" t="s">
        <v>40</v>
      </c>
      <c r="F175" s="249" t="s">
        <v>180</v>
      </c>
      <c r="G175" s="247"/>
      <c r="H175" s="250">
        <v>-1.5760000000000001</v>
      </c>
      <c r="I175" s="251"/>
      <c r="J175" s="247"/>
      <c r="K175" s="247"/>
      <c r="L175" s="252"/>
      <c r="M175" s="253"/>
      <c r="N175" s="254"/>
      <c r="O175" s="254"/>
      <c r="P175" s="254"/>
      <c r="Q175" s="254"/>
      <c r="R175" s="254"/>
      <c r="S175" s="254"/>
      <c r="T175" s="255"/>
      <c r="U175" s="14"/>
      <c r="V175" s="14"/>
      <c r="W175" s="14"/>
      <c r="X175" s="14"/>
      <c r="Y175" s="14"/>
      <c r="Z175" s="14"/>
      <c r="AA175" s="14"/>
      <c r="AB175" s="14"/>
      <c r="AC175" s="14"/>
      <c r="AD175" s="14"/>
      <c r="AE175" s="14"/>
      <c r="AT175" s="256" t="s">
        <v>177</v>
      </c>
      <c r="AU175" s="256" t="s">
        <v>87</v>
      </c>
      <c r="AV175" s="14" t="s">
        <v>87</v>
      </c>
      <c r="AW175" s="14" t="s">
        <v>38</v>
      </c>
      <c r="AX175" s="14" t="s">
        <v>77</v>
      </c>
      <c r="AY175" s="256" t="s">
        <v>165</v>
      </c>
    </row>
    <row r="176" s="14" customFormat="1">
      <c r="A176" s="14"/>
      <c r="B176" s="246"/>
      <c r="C176" s="247"/>
      <c r="D176" s="232" t="s">
        <v>177</v>
      </c>
      <c r="E176" s="248" t="s">
        <v>40</v>
      </c>
      <c r="F176" s="249" t="s">
        <v>180</v>
      </c>
      <c r="G176" s="247"/>
      <c r="H176" s="250">
        <v>-1.5760000000000001</v>
      </c>
      <c r="I176" s="251"/>
      <c r="J176" s="247"/>
      <c r="K176" s="247"/>
      <c r="L176" s="252"/>
      <c r="M176" s="253"/>
      <c r="N176" s="254"/>
      <c r="O176" s="254"/>
      <c r="P176" s="254"/>
      <c r="Q176" s="254"/>
      <c r="R176" s="254"/>
      <c r="S176" s="254"/>
      <c r="T176" s="255"/>
      <c r="U176" s="14"/>
      <c r="V176" s="14"/>
      <c r="W176" s="14"/>
      <c r="X176" s="14"/>
      <c r="Y176" s="14"/>
      <c r="Z176" s="14"/>
      <c r="AA176" s="14"/>
      <c r="AB176" s="14"/>
      <c r="AC176" s="14"/>
      <c r="AD176" s="14"/>
      <c r="AE176" s="14"/>
      <c r="AT176" s="256" t="s">
        <v>177</v>
      </c>
      <c r="AU176" s="256" t="s">
        <v>87</v>
      </c>
      <c r="AV176" s="14" t="s">
        <v>87</v>
      </c>
      <c r="AW176" s="14" t="s">
        <v>38</v>
      </c>
      <c r="AX176" s="14" t="s">
        <v>77</v>
      </c>
      <c r="AY176" s="256" t="s">
        <v>165</v>
      </c>
    </row>
    <row r="177" s="14" customFormat="1">
      <c r="A177" s="14"/>
      <c r="B177" s="246"/>
      <c r="C177" s="247"/>
      <c r="D177" s="232" t="s">
        <v>177</v>
      </c>
      <c r="E177" s="248" t="s">
        <v>40</v>
      </c>
      <c r="F177" s="249" t="s">
        <v>183</v>
      </c>
      <c r="G177" s="247"/>
      <c r="H177" s="250">
        <v>-1.379</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177</v>
      </c>
      <c r="AU177" s="256" t="s">
        <v>87</v>
      </c>
      <c r="AV177" s="14" t="s">
        <v>87</v>
      </c>
      <c r="AW177" s="14" t="s">
        <v>38</v>
      </c>
      <c r="AX177" s="14" t="s">
        <v>77</v>
      </c>
      <c r="AY177" s="256" t="s">
        <v>165</v>
      </c>
    </row>
    <row r="178" s="13" customFormat="1">
      <c r="A178" s="13"/>
      <c r="B178" s="236"/>
      <c r="C178" s="237"/>
      <c r="D178" s="232" t="s">
        <v>177</v>
      </c>
      <c r="E178" s="238" t="s">
        <v>40</v>
      </c>
      <c r="F178" s="239" t="s">
        <v>210</v>
      </c>
      <c r="G178" s="237"/>
      <c r="H178" s="238" t="s">
        <v>40</v>
      </c>
      <c r="I178" s="240"/>
      <c r="J178" s="237"/>
      <c r="K178" s="237"/>
      <c r="L178" s="241"/>
      <c r="M178" s="242"/>
      <c r="N178" s="243"/>
      <c r="O178" s="243"/>
      <c r="P178" s="243"/>
      <c r="Q178" s="243"/>
      <c r="R178" s="243"/>
      <c r="S178" s="243"/>
      <c r="T178" s="244"/>
      <c r="U178" s="13"/>
      <c r="V178" s="13"/>
      <c r="W178" s="13"/>
      <c r="X178" s="13"/>
      <c r="Y178" s="13"/>
      <c r="Z178" s="13"/>
      <c r="AA178" s="13"/>
      <c r="AB178" s="13"/>
      <c r="AC178" s="13"/>
      <c r="AD178" s="13"/>
      <c r="AE178" s="13"/>
      <c r="AT178" s="245" t="s">
        <v>177</v>
      </c>
      <c r="AU178" s="245" t="s">
        <v>87</v>
      </c>
      <c r="AV178" s="13" t="s">
        <v>85</v>
      </c>
      <c r="AW178" s="13" t="s">
        <v>38</v>
      </c>
      <c r="AX178" s="13" t="s">
        <v>77</v>
      </c>
      <c r="AY178" s="245" t="s">
        <v>165</v>
      </c>
    </row>
    <row r="179" s="14" customFormat="1">
      <c r="A179" s="14"/>
      <c r="B179" s="246"/>
      <c r="C179" s="247"/>
      <c r="D179" s="232" t="s">
        <v>177</v>
      </c>
      <c r="E179" s="248" t="s">
        <v>40</v>
      </c>
      <c r="F179" s="249" t="s">
        <v>239</v>
      </c>
      <c r="G179" s="247"/>
      <c r="H179" s="250">
        <v>17.306999999999999</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177</v>
      </c>
      <c r="AU179" s="256" t="s">
        <v>87</v>
      </c>
      <c r="AV179" s="14" t="s">
        <v>87</v>
      </c>
      <c r="AW179" s="14" t="s">
        <v>38</v>
      </c>
      <c r="AX179" s="14" t="s">
        <v>77</v>
      </c>
      <c r="AY179" s="256" t="s">
        <v>165</v>
      </c>
    </row>
    <row r="180" s="14" customFormat="1">
      <c r="A180" s="14"/>
      <c r="B180" s="246"/>
      <c r="C180" s="247"/>
      <c r="D180" s="232" t="s">
        <v>177</v>
      </c>
      <c r="E180" s="248" t="s">
        <v>40</v>
      </c>
      <c r="F180" s="249" t="s">
        <v>183</v>
      </c>
      <c r="G180" s="247"/>
      <c r="H180" s="250">
        <v>-1.379</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177</v>
      </c>
      <c r="AU180" s="256" t="s">
        <v>87</v>
      </c>
      <c r="AV180" s="14" t="s">
        <v>87</v>
      </c>
      <c r="AW180" s="14" t="s">
        <v>38</v>
      </c>
      <c r="AX180" s="14" t="s">
        <v>77</v>
      </c>
      <c r="AY180" s="256" t="s">
        <v>165</v>
      </c>
    </row>
    <row r="181" s="13" customFormat="1">
      <c r="A181" s="13"/>
      <c r="B181" s="236"/>
      <c r="C181" s="237"/>
      <c r="D181" s="232" t="s">
        <v>177</v>
      </c>
      <c r="E181" s="238" t="s">
        <v>40</v>
      </c>
      <c r="F181" s="239" t="s">
        <v>214</v>
      </c>
      <c r="G181" s="237"/>
      <c r="H181" s="238" t="s">
        <v>40</v>
      </c>
      <c r="I181" s="240"/>
      <c r="J181" s="237"/>
      <c r="K181" s="237"/>
      <c r="L181" s="241"/>
      <c r="M181" s="242"/>
      <c r="N181" s="243"/>
      <c r="O181" s="243"/>
      <c r="P181" s="243"/>
      <c r="Q181" s="243"/>
      <c r="R181" s="243"/>
      <c r="S181" s="243"/>
      <c r="T181" s="244"/>
      <c r="U181" s="13"/>
      <c r="V181" s="13"/>
      <c r="W181" s="13"/>
      <c r="X181" s="13"/>
      <c r="Y181" s="13"/>
      <c r="Z181" s="13"/>
      <c r="AA181" s="13"/>
      <c r="AB181" s="13"/>
      <c r="AC181" s="13"/>
      <c r="AD181" s="13"/>
      <c r="AE181" s="13"/>
      <c r="AT181" s="245" t="s">
        <v>177</v>
      </c>
      <c r="AU181" s="245" t="s">
        <v>87</v>
      </c>
      <c r="AV181" s="13" t="s">
        <v>85</v>
      </c>
      <c r="AW181" s="13" t="s">
        <v>38</v>
      </c>
      <c r="AX181" s="13" t="s">
        <v>77</v>
      </c>
      <c r="AY181" s="245" t="s">
        <v>165</v>
      </c>
    </row>
    <row r="182" s="14" customFormat="1">
      <c r="A182" s="14"/>
      <c r="B182" s="246"/>
      <c r="C182" s="247"/>
      <c r="D182" s="232" t="s">
        <v>177</v>
      </c>
      <c r="E182" s="248" t="s">
        <v>40</v>
      </c>
      <c r="F182" s="249" t="s">
        <v>240</v>
      </c>
      <c r="G182" s="247"/>
      <c r="H182" s="250">
        <v>42.799999999999997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177</v>
      </c>
      <c r="AU182" s="256" t="s">
        <v>87</v>
      </c>
      <c r="AV182" s="14" t="s">
        <v>87</v>
      </c>
      <c r="AW182" s="14" t="s">
        <v>38</v>
      </c>
      <c r="AX182" s="14" t="s">
        <v>77</v>
      </c>
      <c r="AY182" s="256" t="s">
        <v>165</v>
      </c>
    </row>
    <row r="183" s="14" customFormat="1">
      <c r="A183" s="14"/>
      <c r="B183" s="246"/>
      <c r="C183" s="247"/>
      <c r="D183" s="232" t="s">
        <v>177</v>
      </c>
      <c r="E183" s="248" t="s">
        <v>40</v>
      </c>
      <c r="F183" s="249" t="s">
        <v>180</v>
      </c>
      <c r="G183" s="247"/>
      <c r="H183" s="250">
        <v>-1.5760000000000001</v>
      </c>
      <c r="I183" s="251"/>
      <c r="J183" s="247"/>
      <c r="K183" s="247"/>
      <c r="L183" s="252"/>
      <c r="M183" s="253"/>
      <c r="N183" s="254"/>
      <c r="O183" s="254"/>
      <c r="P183" s="254"/>
      <c r="Q183" s="254"/>
      <c r="R183" s="254"/>
      <c r="S183" s="254"/>
      <c r="T183" s="255"/>
      <c r="U183" s="14"/>
      <c r="V183" s="14"/>
      <c r="W183" s="14"/>
      <c r="X183" s="14"/>
      <c r="Y183" s="14"/>
      <c r="Z183" s="14"/>
      <c r="AA183" s="14"/>
      <c r="AB183" s="14"/>
      <c r="AC183" s="14"/>
      <c r="AD183" s="14"/>
      <c r="AE183" s="14"/>
      <c r="AT183" s="256" t="s">
        <v>177</v>
      </c>
      <c r="AU183" s="256" t="s">
        <v>87</v>
      </c>
      <c r="AV183" s="14" t="s">
        <v>87</v>
      </c>
      <c r="AW183" s="14" t="s">
        <v>38</v>
      </c>
      <c r="AX183" s="14" t="s">
        <v>77</v>
      </c>
      <c r="AY183" s="256" t="s">
        <v>165</v>
      </c>
    </row>
    <row r="184" s="14" customFormat="1">
      <c r="A184" s="14"/>
      <c r="B184" s="246"/>
      <c r="C184" s="247"/>
      <c r="D184" s="232" t="s">
        <v>177</v>
      </c>
      <c r="E184" s="248" t="s">
        <v>40</v>
      </c>
      <c r="F184" s="249" t="s">
        <v>241</v>
      </c>
      <c r="G184" s="247"/>
      <c r="H184" s="250">
        <v>-3.6000000000000001</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177</v>
      </c>
      <c r="AU184" s="256" t="s">
        <v>87</v>
      </c>
      <c r="AV184" s="14" t="s">
        <v>87</v>
      </c>
      <c r="AW184" s="14" t="s">
        <v>38</v>
      </c>
      <c r="AX184" s="14" t="s">
        <v>77</v>
      </c>
      <c r="AY184" s="256" t="s">
        <v>165</v>
      </c>
    </row>
    <row r="185" s="14" customFormat="1">
      <c r="A185" s="14"/>
      <c r="B185" s="246"/>
      <c r="C185" s="247"/>
      <c r="D185" s="232" t="s">
        <v>177</v>
      </c>
      <c r="E185" s="248" t="s">
        <v>40</v>
      </c>
      <c r="F185" s="249" t="s">
        <v>242</v>
      </c>
      <c r="G185" s="247"/>
      <c r="H185" s="250">
        <v>1.635</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177</v>
      </c>
      <c r="AU185" s="256" t="s">
        <v>87</v>
      </c>
      <c r="AV185" s="14" t="s">
        <v>87</v>
      </c>
      <c r="AW185" s="14" t="s">
        <v>38</v>
      </c>
      <c r="AX185" s="14" t="s">
        <v>77</v>
      </c>
      <c r="AY185" s="256" t="s">
        <v>165</v>
      </c>
    </row>
    <row r="186" s="13" customFormat="1">
      <c r="A186" s="13"/>
      <c r="B186" s="236"/>
      <c r="C186" s="237"/>
      <c r="D186" s="232" t="s">
        <v>177</v>
      </c>
      <c r="E186" s="238" t="s">
        <v>40</v>
      </c>
      <c r="F186" s="239" t="s">
        <v>212</v>
      </c>
      <c r="G186" s="237"/>
      <c r="H186" s="238" t="s">
        <v>40</v>
      </c>
      <c r="I186" s="240"/>
      <c r="J186" s="237"/>
      <c r="K186" s="237"/>
      <c r="L186" s="241"/>
      <c r="M186" s="242"/>
      <c r="N186" s="243"/>
      <c r="O186" s="243"/>
      <c r="P186" s="243"/>
      <c r="Q186" s="243"/>
      <c r="R186" s="243"/>
      <c r="S186" s="243"/>
      <c r="T186" s="244"/>
      <c r="U186" s="13"/>
      <c r="V186" s="13"/>
      <c r="W186" s="13"/>
      <c r="X186" s="13"/>
      <c r="Y186" s="13"/>
      <c r="Z186" s="13"/>
      <c r="AA186" s="13"/>
      <c r="AB186" s="13"/>
      <c r="AC186" s="13"/>
      <c r="AD186" s="13"/>
      <c r="AE186" s="13"/>
      <c r="AT186" s="245" t="s">
        <v>177</v>
      </c>
      <c r="AU186" s="245" t="s">
        <v>87</v>
      </c>
      <c r="AV186" s="13" t="s">
        <v>85</v>
      </c>
      <c r="AW186" s="13" t="s">
        <v>38</v>
      </c>
      <c r="AX186" s="13" t="s">
        <v>77</v>
      </c>
      <c r="AY186" s="245" t="s">
        <v>165</v>
      </c>
    </row>
    <row r="187" s="14" customFormat="1">
      <c r="A187" s="14"/>
      <c r="B187" s="246"/>
      <c r="C187" s="247"/>
      <c r="D187" s="232" t="s">
        <v>177</v>
      </c>
      <c r="E187" s="248" t="s">
        <v>40</v>
      </c>
      <c r="F187" s="249" t="s">
        <v>243</v>
      </c>
      <c r="G187" s="247"/>
      <c r="H187" s="250">
        <v>34.106000000000002</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177</v>
      </c>
      <c r="AU187" s="256" t="s">
        <v>87</v>
      </c>
      <c r="AV187" s="14" t="s">
        <v>87</v>
      </c>
      <c r="AW187" s="14" t="s">
        <v>38</v>
      </c>
      <c r="AX187" s="14" t="s">
        <v>77</v>
      </c>
      <c r="AY187" s="256" t="s">
        <v>165</v>
      </c>
    </row>
    <row r="188" s="14" customFormat="1">
      <c r="A188" s="14"/>
      <c r="B188" s="246"/>
      <c r="C188" s="247"/>
      <c r="D188" s="232" t="s">
        <v>177</v>
      </c>
      <c r="E188" s="248" t="s">
        <v>40</v>
      </c>
      <c r="F188" s="249" t="s">
        <v>180</v>
      </c>
      <c r="G188" s="247"/>
      <c r="H188" s="250">
        <v>-1.5760000000000001</v>
      </c>
      <c r="I188" s="251"/>
      <c r="J188" s="247"/>
      <c r="K188" s="247"/>
      <c r="L188" s="252"/>
      <c r="M188" s="253"/>
      <c r="N188" s="254"/>
      <c r="O188" s="254"/>
      <c r="P188" s="254"/>
      <c r="Q188" s="254"/>
      <c r="R188" s="254"/>
      <c r="S188" s="254"/>
      <c r="T188" s="255"/>
      <c r="U188" s="14"/>
      <c r="V188" s="14"/>
      <c r="W188" s="14"/>
      <c r="X188" s="14"/>
      <c r="Y188" s="14"/>
      <c r="Z188" s="14"/>
      <c r="AA188" s="14"/>
      <c r="AB188" s="14"/>
      <c r="AC188" s="14"/>
      <c r="AD188" s="14"/>
      <c r="AE188" s="14"/>
      <c r="AT188" s="256" t="s">
        <v>177</v>
      </c>
      <c r="AU188" s="256" t="s">
        <v>87</v>
      </c>
      <c r="AV188" s="14" t="s">
        <v>87</v>
      </c>
      <c r="AW188" s="14" t="s">
        <v>38</v>
      </c>
      <c r="AX188" s="14" t="s">
        <v>77</v>
      </c>
      <c r="AY188" s="256" t="s">
        <v>165</v>
      </c>
    </row>
    <row r="189" s="14" customFormat="1">
      <c r="A189" s="14"/>
      <c r="B189" s="246"/>
      <c r="C189" s="247"/>
      <c r="D189" s="232" t="s">
        <v>177</v>
      </c>
      <c r="E189" s="248" t="s">
        <v>40</v>
      </c>
      <c r="F189" s="249" t="s">
        <v>241</v>
      </c>
      <c r="G189" s="247"/>
      <c r="H189" s="250">
        <v>-3.6000000000000001</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177</v>
      </c>
      <c r="AU189" s="256" t="s">
        <v>87</v>
      </c>
      <c r="AV189" s="14" t="s">
        <v>87</v>
      </c>
      <c r="AW189" s="14" t="s">
        <v>38</v>
      </c>
      <c r="AX189" s="14" t="s">
        <v>77</v>
      </c>
      <c r="AY189" s="256" t="s">
        <v>165</v>
      </c>
    </row>
    <row r="190" s="14" customFormat="1">
      <c r="A190" s="14"/>
      <c r="B190" s="246"/>
      <c r="C190" s="247"/>
      <c r="D190" s="232" t="s">
        <v>177</v>
      </c>
      <c r="E190" s="248" t="s">
        <v>40</v>
      </c>
      <c r="F190" s="249" t="s">
        <v>242</v>
      </c>
      <c r="G190" s="247"/>
      <c r="H190" s="250">
        <v>1.635</v>
      </c>
      <c r="I190" s="251"/>
      <c r="J190" s="247"/>
      <c r="K190" s="247"/>
      <c r="L190" s="252"/>
      <c r="M190" s="253"/>
      <c r="N190" s="254"/>
      <c r="O190" s="254"/>
      <c r="P190" s="254"/>
      <c r="Q190" s="254"/>
      <c r="R190" s="254"/>
      <c r="S190" s="254"/>
      <c r="T190" s="255"/>
      <c r="U190" s="14"/>
      <c r="V190" s="14"/>
      <c r="W190" s="14"/>
      <c r="X190" s="14"/>
      <c r="Y190" s="14"/>
      <c r="Z190" s="14"/>
      <c r="AA190" s="14"/>
      <c r="AB190" s="14"/>
      <c r="AC190" s="14"/>
      <c r="AD190" s="14"/>
      <c r="AE190" s="14"/>
      <c r="AT190" s="256" t="s">
        <v>177</v>
      </c>
      <c r="AU190" s="256" t="s">
        <v>87</v>
      </c>
      <c r="AV190" s="14" t="s">
        <v>87</v>
      </c>
      <c r="AW190" s="14" t="s">
        <v>38</v>
      </c>
      <c r="AX190" s="14" t="s">
        <v>77</v>
      </c>
      <c r="AY190" s="256" t="s">
        <v>165</v>
      </c>
    </row>
    <row r="191" s="15" customFormat="1">
      <c r="A191" s="15"/>
      <c r="B191" s="257"/>
      <c r="C191" s="258"/>
      <c r="D191" s="232" t="s">
        <v>177</v>
      </c>
      <c r="E191" s="259" t="s">
        <v>40</v>
      </c>
      <c r="F191" s="260" t="s">
        <v>186</v>
      </c>
      <c r="G191" s="258"/>
      <c r="H191" s="261">
        <v>98.370000000000019</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177</v>
      </c>
      <c r="AU191" s="267" t="s">
        <v>87</v>
      </c>
      <c r="AV191" s="15" t="s">
        <v>173</v>
      </c>
      <c r="AW191" s="15" t="s">
        <v>38</v>
      </c>
      <c r="AX191" s="15" t="s">
        <v>85</v>
      </c>
      <c r="AY191" s="267" t="s">
        <v>165</v>
      </c>
    </row>
    <row r="192" s="2" customFormat="1" ht="24" customHeight="1">
      <c r="A192" s="39"/>
      <c r="B192" s="40"/>
      <c r="C192" s="219" t="s">
        <v>244</v>
      </c>
      <c r="D192" s="219" t="s">
        <v>168</v>
      </c>
      <c r="E192" s="220" t="s">
        <v>245</v>
      </c>
      <c r="F192" s="221" t="s">
        <v>246</v>
      </c>
      <c r="G192" s="222" t="s">
        <v>171</v>
      </c>
      <c r="H192" s="223">
        <v>98.370000000000005</v>
      </c>
      <c r="I192" s="224"/>
      <c r="J192" s="225">
        <f>ROUND(I192*H192,2)</f>
        <v>0</v>
      </c>
      <c r="K192" s="221" t="s">
        <v>172</v>
      </c>
      <c r="L192" s="45"/>
      <c r="M192" s="226" t="s">
        <v>40</v>
      </c>
      <c r="N192" s="227" t="s">
        <v>48</v>
      </c>
      <c r="O192" s="85"/>
      <c r="P192" s="228">
        <f>O192*H192</f>
        <v>0</v>
      </c>
      <c r="Q192" s="228">
        <v>0.017330000000000002</v>
      </c>
      <c r="R192" s="228">
        <f>Q192*H192</f>
        <v>1.7047521000000003</v>
      </c>
      <c r="S192" s="228">
        <v>0</v>
      </c>
      <c r="T192" s="229">
        <f>S192*H192</f>
        <v>0</v>
      </c>
      <c r="U192" s="39"/>
      <c r="V192" s="39"/>
      <c r="W192" s="39"/>
      <c r="X192" s="39"/>
      <c r="Y192" s="39"/>
      <c r="Z192" s="39"/>
      <c r="AA192" s="39"/>
      <c r="AB192" s="39"/>
      <c r="AC192" s="39"/>
      <c r="AD192" s="39"/>
      <c r="AE192" s="39"/>
      <c r="AR192" s="230" t="s">
        <v>173</v>
      </c>
      <c r="AT192" s="230" t="s">
        <v>168</v>
      </c>
      <c r="AU192" s="230" t="s">
        <v>87</v>
      </c>
      <c r="AY192" s="18" t="s">
        <v>165</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173</v>
      </c>
      <c r="BM192" s="230" t="s">
        <v>247</v>
      </c>
    </row>
    <row r="193" s="2" customFormat="1">
      <c r="A193" s="39"/>
      <c r="B193" s="40"/>
      <c r="C193" s="41"/>
      <c r="D193" s="232" t="s">
        <v>175</v>
      </c>
      <c r="E193" s="41"/>
      <c r="F193" s="233" t="s">
        <v>248</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175</v>
      </c>
      <c r="AU193" s="18" t="s">
        <v>87</v>
      </c>
    </row>
    <row r="194" s="2" customFormat="1">
      <c r="A194" s="39"/>
      <c r="B194" s="40"/>
      <c r="C194" s="41"/>
      <c r="D194" s="232" t="s">
        <v>192</v>
      </c>
      <c r="E194" s="41"/>
      <c r="F194" s="268" t="s">
        <v>221</v>
      </c>
      <c r="G194" s="41"/>
      <c r="H194" s="41"/>
      <c r="I194" s="137"/>
      <c r="J194" s="41"/>
      <c r="K194" s="41"/>
      <c r="L194" s="45"/>
      <c r="M194" s="234"/>
      <c r="N194" s="235"/>
      <c r="O194" s="85"/>
      <c r="P194" s="85"/>
      <c r="Q194" s="85"/>
      <c r="R194" s="85"/>
      <c r="S194" s="85"/>
      <c r="T194" s="86"/>
      <c r="U194" s="39"/>
      <c r="V194" s="39"/>
      <c r="W194" s="39"/>
      <c r="X194" s="39"/>
      <c r="Y194" s="39"/>
      <c r="Z194" s="39"/>
      <c r="AA194" s="39"/>
      <c r="AB194" s="39"/>
      <c r="AC194" s="39"/>
      <c r="AD194" s="39"/>
      <c r="AE194" s="39"/>
      <c r="AT194" s="18" t="s">
        <v>192</v>
      </c>
      <c r="AU194" s="18" t="s">
        <v>87</v>
      </c>
    </row>
    <row r="195" s="13" customFormat="1">
      <c r="A195" s="13"/>
      <c r="B195" s="236"/>
      <c r="C195" s="237"/>
      <c r="D195" s="232" t="s">
        <v>177</v>
      </c>
      <c r="E195" s="238" t="s">
        <v>40</v>
      </c>
      <c r="F195" s="239" t="s">
        <v>208</v>
      </c>
      <c r="G195" s="237"/>
      <c r="H195" s="238" t="s">
        <v>40</v>
      </c>
      <c r="I195" s="240"/>
      <c r="J195" s="237"/>
      <c r="K195" s="237"/>
      <c r="L195" s="241"/>
      <c r="M195" s="242"/>
      <c r="N195" s="243"/>
      <c r="O195" s="243"/>
      <c r="P195" s="243"/>
      <c r="Q195" s="243"/>
      <c r="R195" s="243"/>
      <c r="S195" s="243"/>
      <c r="T195" s="244"/>
      <c r="U195" s="13"/>
      <c r="V195" s="13"/>
      <c r="W195" s="13"/>
      <c r="X195" s="13"/>
      <c r="Y195" s="13"/>
      <c r="Z195" s="13"/>
      <c r="AA195" s="13"/>
      <c r="AB195" s="13"/>
      <c r="AC195" s="13"/>
      <c r="AD195" s="13"/>
      <c r="AE195" s="13"/>
      <c r="AT195" s="245" t="s">
        <v>177</v>
      </c>
      <c r="AU195" s="245" t="s">
        <v>87</v>
      </c>
      <c r="AV195" s="13" t="s">
        <v>85</v>
      </c>
      <c r="AW195" s="13" t="s">
        <v>38</v>
      </c>
      <c r="AX195" s="13" t="s">
        <v>77</v>
      </c>
      <c r="AY195" s="245" t="s">
        <v>165</v>
      </c>
    </row>
    <row r="196" s="14" customFormat="1">
      <c r="A196" s="14"/>
      <c r="B196" s="246"/>
      <c r="C196" s="247"/>
      <c r="D196" s="232" t="s">
        <v>177</v>
      </c>
      <c r="E196" s="248" t="s">
        <v>40</v>
      </c>
      <c r="F196" s="249" t="s">
        <v>238</v>
      </c>
      <c r="G196" s="247"/>
      <c r="H196" s="250">
        <v>18.725000000000001</v>
      </c>
      <c r="I196" s="251"/>
      <c r="J196" s="247"/>
      <c r="K196" s="247"/>
      <c r="L196" s="252"/>
      <c r="M196" s="253"/>
      <c r="N196" s="254"/>
      <c r="O196" s="254"/>
      <c r="P196" s="254"/>
      <c r="Q196" s="254"/>
      <c r="R196" s="254"/>
      <c r="S196" s="254"/>
      <c r="T196" s="255"/>
      <c r="U196" s="14"/>
      <c r="V196" s="14"/>
      <c r="W196" s="14"/>
      <c r="X196" s="14"/>
      <c r="Y196" s="14"/>
      <c r="Z196" s="14"/>
      <c r="AA196" s="14"/>
      <c r="AB196" s="14"/>
      <c r="AC196" s="14"/>
      <c r="AD196" s="14"/>
      <c r="AE196" s="14"/>
      <c r="AT196" s="256" t="s">
        <v>177</v>
      </c>
      <c r="AU196" s="256" t="s">
        <v>87</v>
      </c>
      <c r="AV196" s="14" t="s">
        <v>87</v>
      </c>
      <c r="AW196" s="14" t="s">
        <v>38</v>
      </c>
      <c r="AX196" s="14" t="s">
        <v>77</v>
      </c>
      <c r="AY196" s="256" t="s">
        <v>165</v>
      </c>
    </row>
    <row r="197" s="14" customFormat="1">
      <c r="A197" s="14"/>
      <c r="B197" s="246"/>
      <c r="C197" s="247"/>
      <c r="D197" s="232" t="s">
        <v>177</v>
      </c>
      <c r="E197" s="248" t="s">
        <v>40</v>
      </c>
      <c r="F197" s="249" t="s">
        <v>180</v>
      </c>
      <c r="G197" s="247"/>
      <c r="H197" s="250">
        <v>-1.5760000000000001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177</v>
      </c>
      <c r="AU197" s="256" t="s">
        <v>87</v>
      </c>
      <c r="AV197" s="14" t="s">
        <v>87</v>
      </c>
      <c r="AW197" s="14" t="s">
        <v>38</v>
      </c>
      <c r="AX197" s="14" t="s">
        <v>77</v>
      </c>
      <c r="AY197" s="256" t="s">
        <v>165</v>
      </c>
    </row>
    <row r="198" s="14" customFormat="1">
      <c r="A198" s="14"/>
      <c r="B198" s="246"/>
      <c r="C198" s="247"/>
      <c r="D198" s="232" t="s">
        <v>177</v>
      </c>
      <c r="E198" s="248" t="s">
        <v>40</v>
      </c>
      <c r="F198" s="249" t="s">
        <v>180</v>
      </c>
      <c r="G198" s="247"/>
      <c r="H198" s="250">
        <v>-1.5760000000000001</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177</v>
      </c>
      <c r="AU198" s="256" t="s">
        <v>87</v>
      </c>
      <c r="AV198" s="14" t="s">
        <v>87</v>
      </c>
      <c r="AW198" s="14" t="s">
        <v>38</v>
      </c>
      <c r="AX198" s="14" t="s">
        <v>77</v>
      </c>
      <c r="AY198" s="256" t="s">
        <v>165</v>
      </c>
    </row>
    <row r="199" s="14" customFormat="1">
      <c r="A199" s="14"/>
      <c r="B199" s="246"/>
      <c r="C199" s="247"/>
      <c r="D199" s="232" t="s">
        <v>177</v>
      </c>
      <c r="E199" s="248" t="s">
        <v>40</v>
      </c>
      <c r="F199" s="249" t="s">
        <v>180</v>
      </c>
      <c r="G199" s="247"/>
      <c r="H199" s="250">
        <v>-1.5760000000000001</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177</v>
      </c>
      <c r="AU199" s="256" t="s">
        <v>87</v>
      </c>
      <c r="AV199" s="14" t="s">
        <v>87</v>
      </c>
      <c r="AW199" s="14" t="s">
        <v>38</v>
      </c>
      <c r="AX199" s="14" t="s">
        <v>77</v>
      </c>
      <c r="AY199" s="256" t="s">
        <v>165</v>
      </c>
    </row>
    <row r="200" s="14" customFormat="1">
      <c r="A200" s="14"/>
      <c r="B200" s="246"/>
      <c r="C200" s="247"/>
      <c r="D200" s="232" t="s">
        <v>177</v>
      </c>
      <c r="E200" s="248" t="s">
        <v>40</v>
      </c>
      <c r="F200" s="249" t="s">
        <v>183</v>
      </c>
      <c r="G200" s="247"/>
      <c r="H200" s="250">
        <v>-1.379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177</v>
      </c>
      <c r="AU200" s="256" t="s">
        <v>87</v>
      </c>
      <c r="AV200" s="14" t="s">
        <v>87</v>
      </c>
      <c r="AW200" s="14" t="s">
        <v>38</v>
      </c>
      <c r="AX200" s="14" t="s">
        <v>77</v>
      </c>
      <c r="AY200" s="256" t="s">
        <v>165</v>
      </c>
    </row>
    <row r="201" s="13" customFormat="1">
      <c r="A201" s="13"/>
      <c r="B201" s="236"/>
      <c r="C201" s="237"/>
      <c r="D201" s="232" t="s">
        <v>177</v>
      </c>
      <c r="E201" s="238" t="s">
        <v>40</v>
      </c>
      <c r="F201" s="239" t="s">
        <v>210</v>
      </c>
      <c r="G201" s="237"/>
      <c r="H201" s="238" t="s">
        <v>40</v>
      </c>
      <c r="I201" s="240"/>
      <c r="J201" s="237"/>
      <c r="K201" s="237"/>
      <c r="L201" s="241"/>
      <c r="M201" s="242"/>
      <c r="N201" s="243"/>
      <c r="O201" s="243"/>
      <c r="P201" s="243"/>
      <c r="Q201" s="243"/>
      <c r="R201" s="243"/>
      <c r="S201" s="243"/>
      <c r="T201" s="244"/>
      <c r="U201" s="13"/>
      <c r="V201" s="13"/>
      <c r="W201" s="13"/>
      <c r="X201" s="13"/>
      <c r="Y201" s="13"/>
      <c r="Z201" s="13"/>
      <c r="AA201" s="13"/>
      <c r="AB201" s="13"/>
      <c r="AC201" s="13"/>
      <c r="AD201" s="13"/>
      <c r="AE201" s="13"/>
      <c r="AT201" s="245" t="s">
        <v>177</v>
      </c>
      <c r="AU201" s="245" t="s">
        <v>87</v>
      </c>
      <c r="AV201" s="13" t="s">
        <v>85</v>
      </c>
      <c r="AW201" s="13" t="s">
        <v>38</v>
      </c>
      <c r="AX201" s="13" t="s">
        <v>77</v>
      </c>
      <c r="AY201" s="245" t="s">
        <v>165</v>
      </c>
    </row>
    <row r="202" s="14" customFormat="1">
      <c r="A202" s="14"/>
      <c r="B202" s="246"/>
      <c r="C202" s="247"/>
      <c r="D202" s="232" t="s">
        <v>177</v>
      </c>
      <c r="E202" s="248" t="s">
        <v>40</v>
      </c>
      <c r="F202" s="249" t="s">
        <v>239</v>
      </c>
      <c r="G202" s="247"/>
      <c r="H202" s="250">
        <v>17.306999999999999</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177</v>
      </c>
      <c r="AU202" s="256" t="s">
        <v>87</v>
      </c>
      <c r="AV202" s="14" t="s">
        <v>87</v>
      </c>
      <c r="AW202" s="14" t="s">
        <v>38</v>
      </c>
      <c r="AX202" s="14" t="s">
        <v>77</v>
      </c>
      <c r="AY202" s="256" t="s">
        <v>165</v>
      </c>
    </row>
    <row r="203" s="14" customFormat="1">
      <c r="A203" s="14"/>
      <c r="B203" s="246"/>
      <c r="C203" s="247"/>
      <c r="D203" s="232" t="s">
        <v>177</v>
      </c>
      <c r="E203" s="248" t="s">
        <v>40</v>
      </c>
      <c r="F203" s="249" t="s">
        <v>183</v>
      </c>
      <c r="G203" s="247"/>
      <c r="H203" s="250">
        <v>-1.379</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177</v>
      </c>
      <c r="AU203" s="256" t="s">
        <v>87</v>
      </c>
      <c r="AV203" s="14" t="s">
        <v>87</v>
      </c>
      <c r="AW203" s="14" t="s">
        <v>38</v>
      </c>
      <c r="AX203" s="14" t="s">
        <v>77</v>
      </c>
      <c r="AY203" s="256" t="s">
        <v>165</v>
      </c>
    </row>
    <row r="204" s="13" customFormat="1">
      <c r="A204" s="13"/>
      <c r="B204" s="236"/>
      <c r="C204" s="237"/>
      <c r="D204" s="232" t="s">
        <v>177</v>
      </c>
      <c r="E204" s="238" t="s">
        <v>40</v>
      </c>
      <c r="F204" s="239" t="s">
        <v>214</v>
      </c>
      <c r="G204" s="237"/>
      <c r="H204" s="238" t="s">
        <v>40</v>
      </c>
      <c r="I204" s="240"/>
      <c r="J204" s="237"/>
      <c r="K204" s="237"/>
      <c r="L204" s="241"/>
      <c r="M204" s="242"/>
      <c r="N204" s="243"/>
      <c r="O204" s="243"/>
      <c r="P204" s="243"/>
      <c r="Q204" s="243"/>
      <c r="R204" s="243"/>
      <c r="S204" s="243"/>
      <c r="T204" s="244"/>
      <c r="U204" s="13"/>
      <c r="V204" s="13"/>
      <c r="W204" s="13"/>
      <c r="X204" s="13"/>
      <c r="Y204" s="13"/>
      <c r="Z204" s="13"/>
      <c r="AA204" s="13"/>
      <c r="AB204" s="13"/>
      <c r="AC204" s="13"/>
      <c r="AD204" s="13"/>
      <c r="AE204" s="13"/>
      <c r="AT204" s="245" t="s">
        <v>177</v>
      </c>
      <c r="AU204" s="245" t="s">
        <v>87</v>
      </c>
      <c r="AV204" s="13" t="s">
        <v>85</v>
      </c>
      <c r="AW204" s="13" t="s">
        <v>38</v>
      </c>
      <c r="AX204" s="13" t="s">
        <v>77</v>
      </c>
      <c r="AY204" s="245" t="s">
        <v>165</v>
      </c>
    </row>
    <row r="205" s="14" customFormat="1">
      <c r="A205" s="14"/>
      <c r="B205" s="246"/>
      <c r="C205" s="247"/>
      <c r="D205" s="232" t="s">
        <v>177</v>
      </c>
      <c r="E205" s="248" t="s">
        <v>40</v>
      </c>
      <c r="F205" s="249" t="s">
        <v>240</v>
      </c>
      <c r="G205" s="247"/>
      <c r="H205" s="250">
        <v>42.799999999999997</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177</v>
      </c>
      <c r="AU205" s="256" t="s">
        <v>87</v>
      </c>
      <c r="AV205" s="14" t="s">
        <v>87</v>
      </c>
      <c r="AW205" s="14" t="s">
        <v>38</v>
      </c>
      <c r="AX205" s="14" t="s">
        <v>77</v>
      </c>
      <c r="AY205" s="256" t="s">
        <v>165</v>
      </c>
    </row>
    <row r="206" s="14" customFormat="1">
      <c r="A206" s="14"/>
      <c r="B206" s="246"/>
      <c r="C206" s="247"/>
      <c r="D206" s="232" t="s">
        <v>177</v>
      </c>
      <c r="E206" s="248" t="s">
        <v>40</v>
      </c>
      <c r="F206" s="249" t="s">
        <v>180</v>
      </c>
      <c r="G206" s="247"/>
      <c r="H206" s="250">
        <v>-1.5760000000000001</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177</v>
      </c>
      <c r="AU206" s="256" t="s">
        <v>87</v>
      </c>
      <c r="AV206" s="14" t="s">
        <v>87</v>
      </c>
      <c r="AW206" s="14" t="s">
        <v>38</v>
      </c>
      <c r="AX206" s="14" t="s">
        <v>77</v>
      </c>
      <c r="AY206" s="256" t="s">
        <v>165</v>
      </c>
    </row>
    <row r="207" s="14" customFormat="1">
      <c r="A207" s="14"/>
      <c r="B207" s="246"/>
      <c r="C207" s="247"/>
      <c r="D207" s="232" t="s">
        <v>177</v>
      </c>
      <c r="E207" s="248" t="s">
        <v>40</v>
      </c>
      <c r="F207" s="249" t="s">
        <v>241</v>
      </c>
      <c r="G207" s="247"/>
      <c r="H207" s="250">
        <v>-3.6000000000000001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177</v>
      </c>
      <c r="AU207" s="256" t="s">
        <v>87</v>
      </c>
      <c r="AV207" s="14" t="s">
        <v>87</v>
      </c>
      <c r="AW207" s="14" t="s">
        <v>38</v>
      </c>
      <c r="AX207" s="14" t="s">
        <v>77</v>
      </c>
      <c r="AY207" s="256" t="s">
        <v>165</v>
      </c>
    </row>
    <row r="208" s="14" customFormat="1">
      <c r="A208" s="14"/>
      <c r="B208" s="246"/>
      <c r="C208" s="247"/>
      <c r="D208" s="232" t="s">
        <v>177</v>
      </c>
      <c r="E208" s="248" t="s">
        <v>40</v>
      </c>
      <c r="F208" s="249" t="s">
        <v>242</v>
      </c>
      <c r="G208" s="247"/>
      <c r="H208" s="250">
        <v>1.635</v>
      </c>
      <c r="I208" s="251"/>
      <c r="J208" s="247"/>
      <c r="K208" s="247"/>
      <c r="L208" s="252"/>
      <c r="M208" s="253"/>
      <c r="N208" s="254"/>
      <c r="O208" s="254"/>
      <c r="P208" s="254"/>
      <c r="Q208" s="254"/>
      <c r="R208" s="254"/>
      <c r="S208" s="254"/>
      <c r="T208" s="255"/>
      <c r="U208" s="14"/>
      <c r="V208" s="14"/>
      <c r="W208" s="14"/>
      <c r="X208" s="14"/>
      <c r="Y208" s="14"/>
      <c r="Z208" s="14"/>
      <c r="AA208" s="14"/>
      <c r="AB208" s="14"/>
      <c r="AC208" s="14"/>
      <c r="AD208" s="14"/>
      <c r="AE208" s="14"/>
      <c r="AT208" s="256" t="s">
        <v>177</v>
      </c>
      <c r="AU208" s="256" t="s">
        <v>87</v>
      </c>
      <c r="AV208" s="14" t="s">
        <v>87</v>
      </c>
      <c r="AW208" s="14" t="s">
        <v>38</v>
      </c>
      <c r="AX208" s="14" t="s">
        <v>77</v>
      </c>
      <c r="AY208" s="256" t="s">
        <v>165</v>
      </c>
    </row>
    <row r="209" s="13" customFormat="1">
      <c r="A209" s="13"/>
      <c r="B209" s="236"/>
      <c r="C209" s="237"/>
      <c r="D209" s="232" t="s">
        <v>177</v>
      </c>
      <c r="E209" s="238" t="s">
        <v>40</v>
      </c>
      <c r="F209" s="239" t="s">
        <v>212</v>
      </c>
      <c r="G209" s="237"/>
      <c r="H209" s="238" t="s">
        <v>40</v>
      </c>
      <c r="I209" s="240"/>
      <c r="J209" s="237"/>
      <c r="K209" s="237"/>
      <c r="L209" s="241"/>
      <c r="M209" s="242"/>
      <c r="N209" s="243"/>
      <c r="O209" s="243"/>
      <c r="P209" s="243"/>
      <c r="Q209" s="243"/>
      <c r="R209" s="243"/>
      <c r="S209" s="243"/>
      <c r="T209" s="244"/>
      <c r="U209" s="13"/>
      <c r="V209" s="13"/>
      <c r="W209" s="13"/>
      <c r="X209" s="13"/>
      <c r="Y209" s="13"/>
      <c r="Z209" s="13"/>
      <c r="AA209" s="13"/>
      <c r="AB209" s="13"/>
      <c r="AC209" s="13"/>
      <c r="AD209" s="13"/>
      <c r="AE209" s="13"/>
      <c r="AT209" s="245" t="s">
        <v>177</v>
      </c>
      <c r="AU209" s="245" t="s">
        <v>87</v>
      </c>
      <c r="AV209" s="13" t="s">
        <v>85</v>
      </c>
      <c r="AW209" s="13" t="s">
        <v>38</v>
      </c>
      <c r="AX209" s="13" t="s">
        <v>77</v>
      </c>
      <c r="AY209" s="245" t="s">
        <v>165</v>
      </c>
    </row>
    <row r="210" s="14" customFormat="1">
      <c r="A210" s="14"/>
      <c r="B210" s="246"/>
      <c r="C210" s="247"/>
      <c r="D210" s="232" t="s">
        <v>177</v>
      </c>
      <c r="E210" s="248" t="s">
        <v>40</v>
      </c>
      <c r="F210" s="249" t="s">
        <v>243</v>
      </c>
      <c r="G210" s="247"/>
      <c r="H210" s="250">
        <v>34.106000000000002</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177</v>
      </c>
      <c r="AU210" s="256" t="s">
        <v>87</v>
      </c>
      <c r="AV210" s="14" t="s">
        <v>87</v>
      </c>
      <c r="AW210" s="14" t="s">
        <v>38</v>
      </c>
      <c r="AX210" s="14" t="s">
        <v>77</v>
      </c>
      <c r="AY210" s="256" t="s">
        <v>165</v>
      </c>
    </row>
    <row r="211" s="14" customFormat="1">
      <c r="A211" s="14"/>
      <c r="B211" s="246"/>
      <c r="C211" s="247"/>
      <c r="D211" s="232" t="s">
        <v>177</v>
      </c>
      <c r="E211" s="248" t="s">
        <v>40</v>
      </c>
      <c r="F211" s="249" t="s">
        <v>180</v>
      </c>
      <c r="G211" s="247"/>
      <c r="H211" s="250">
        <v>-1.5760000000000001</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177</v>
      </c>
      <c r="AU211" s="256" t="s">
        <v>87</v>
      </c>
      <c r="AV211" s="14" t="s">
        <v>87</v>
      </c>
      <c r="AW211" s="14" t="s">
        <v>38</v>
      </c>
      <c r="AX211" s="14" t="s">
        <v>77</v>
      </c>
      <c r="AY211" s="256" t="s">
        <v>165</v>
      </c>
    </row>
    <row r="212" s="14" customFormat="1">
      <c r="A212" s="14"/>
      <c r="B212" s="246"/>
      <c r="C212" s="247"/>
      <c r="D212" s="232" t="s">
        <v>177</v>
      </c>
      <c r="E212" s="248" t="s">
        <v>40</v>
      </c>
      <c r="F212" s="249" t="s">
        <v>241</v>
      </c>
      <c r="G212" s="247"/>
      <c r="H212" s="250">
        <v>-3.6000000000000001</v>
      </c>
      <c r="I212" s="251"/>
      <c r="J212" s="247"/>
      <c r="K212" s="247"/>
      <c r="L212" s="252"/>
      <c r="M212" s="253"/>
      <c r="N212" s="254"/>
      <c r="O212" s="254"/>
      <c r="P212" s="254"/>
      <c r="Q212" s="254"/>
      <c r="R212" s="254"/>
      <c r="S212" s="254"/>
      <c r="T212" s="255"/>
      <c r="U212" s="14"/>
      <c r="V212" s="14"/>
      <c r="W212" s="14"/>
      <c r="X212" s="14"/>
      <c r="Y212" s="14"/>
      <c r="Z212" s="14"/>
      <c r="AA212" s="14"/>
      <c r="AB212" s="14"/>
      <c r="AC212" s="14"/>
      <c r="AD212" s="14"/>
      <c r="AE212" s="14"/>
      <c r="AT212" s="256" t="s">
        <v>177</v>
      </c>
      <c r="AU212" s="256" t="s">
        <v>87</v>
      </c>
      <c r="AV212" s="14" t="s">
        <v>87</v>
      </c>
      <c r="AW212" s="14" t="s">
        <v>38</v>
      </c>
      <c r="AX212" s="14" t="s">
        <v>77</v>
      </c>
      <c r="AY212" s="256" t="s">
        <v>165</v>
      </c>
    </row>
    <row r="213" s="14" customFormat="1">
      <c r="A213" s="14"/>
      <c r="B213" s="246"/>
      <c r="C213" s="247"/>
      <c r="D213" s="232" t="s">
        <v>177</v>
      </c>
      <c r="E213" s="248" t="s">
        <v>40</v>
      </c>
      <c r="F213" s="249" t="s">
        <v>242</v>
      </c>
      <c r="G213" s="247"/>
      <c r="H213" s="250">
        <v>1.635</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177</v>
      </c>
      <c r="AU213" s="256" t="s">
        <v>87</v>
      </c>
      <c r="AV213" s="14" t="s">
        <v>87</v>
      </c>
      <c r="AW213" s="14" t="s">
        <v>38</v>
      </c>
      <c r="AX213" s="14" t="s">
        <v>77</v>
      </c>
      <c r="AY213" s="256" t="s">
        <v>165</v>
      </c>
    </row>
    <row r="214" s="15" customFormat="1">
      <c r="A214" s="15"/>
      <c r="B214" s="257"/>
      <c r="C214" s="258"/>
      <c r="D214" s="232" t="s">
        <v>177</v>
      </c>
      <c r="E214" s="259" t="s">
        <v>40</v>
      </c>
      <c r="F214" s="260" t="s">
        <v>186</v>
      </c>
      <c r="G214" s="258"/>
      <c r="H214" s="261">
        <v>98.370000000000019</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177</v>
      </c>
      <c r="AU214" s="267" t="s">
        <v>87</v>
      </c>
      <c r="AV214" s="15" t="s">
        <v>173</v>
      </c>
      <c r="AW214" s="15" t="s">
        <v>38</v>
      </c>
      <c r="AX214" s="15" t="s">
        <v>85</v>
      </c>
      <c r="AY214" s="267" t="s">
        <v>165</v>
      </c>
    </row>
    <row r="215" s="2" customFormat="1" ht="24" customHeight="1">
      <c r="A215" s="39"/>
      <c r="B215" s="40"/>
      <c r="C215" s="219" t="s">
        <v>249</v>
      </c>
      <c r="D215" s="219" t="s">
        <v>168</v>
      </c>
      <c r="E215" s="220" t="s">
        <v>250</v>
      </c>
      <c r="F215" s="221" t="s">
        <v>251</v>
      </c>
      <c r="G215" s="222" t="s">
        <v>171</v>
      </c>
      <c r="H215" s="223">
        <v>49.185000000000002</v>
      </c>
      <c r="I215" s="224"/>
      <c r="J215" s="225">
        <f>ROUND(I215*H215,2)</f>
        <v>0</v>
      </c>
      <c r="K215" s="221" t="s">
        <v>172</v>
      </c>
      <c r="L215" s="45"/>
      <c r="M215" s="226" t="s">
        <v>40</v>
      </c>
      <c r="N215" s="227" t="s">
        <v>48</v>
      </c>
      <c r="O215" s="85"/>
      <c r="P215" s="228">
        <f>O215*H215</f>
        <v>0</v>
      </c>
      <c r="Q215" s="228">
        <v>0.0073499999999999998</v>
      </c>
      <c r="R215" s="228">
        <f>Q215*H215</f>
        <v>0.36150975000000002</v>
      </c>
      <c r="S215" s="228">
        <v>0</v>
      </c>
      <c r="T215" s="229">
        <f>S215*H215</f>
        <v>0</v>
      </c>
      <c r="U215" s="39"/>
      <c r="V215" s="39"/>
      <c r="W215" s="39"/>
      <c r="X215" s="39"/>
      <c r="Y215" s="39"/>
      <c r="Z215" s="39"/>
      <c r="AA215" s="39"/>
      <c r="AB215" s="39"/>
      <c r="AC215" s="39"/>
      <c r="AD215" s="39"/>
      <c r="AE215" s="39"/>
      <c r="AR215" s="230" t="s">
        <v>173</v>
      </c>
      <c r="AT215" s="230" t="s">
        <v>168</v>
      </c>
      <c r="AU215" s="230" t="s">
        <v>87</v>
      </c>
      <c r="AY215" s="18" t="s">
        <v>165</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173</v>
      </c>
      <c r="BM215" s="230" t="s">
        <v>252</v>
      </c>
    </row>
    <row r="216" s="2" customFormat="1">
      <c r="A216" s="39"/>
      <c r="B216" s="40"/>
      <c r="C216" s="41"/>
      <c r="D216" s="232" t="s">
        <v>175</v>
      </c>
      <c r="E216" s="41"/>
      <c r="F216" s="233" t="s">
        <v>253</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175</v>
      </c>
      <c r="AU216" s="18" t="s">
        <v>87</v>
      </c>
    </row>
    <row r="217" s="2" customFormat="1">
      <c r="A217" s="39"/>
      <c r="B217" s="40"/>
      <c r="C217" s="41"/>
      <c r="D217" s="232" t="s">
        <v>192</v>
      </c>
      <c r="E217" s="41"/>
      <c r="F217" s="268" t="s">
        <v>221</v>
      </c>
      <c r="G217" s="41"/>
      <c r="H217" s="41"/>
      <c r="I217" s="137"/>
      <c r="J217" s="41"/>
      <c r="K217" s="41"/>
      <c r="L217" s="45"/>
      <c r="M217" s="234"/>
      <c r="N217" s="235"/>
      <c r="O217" s="85"/>
      <c r="P217" s="85"/>
      <c r="Q217" s="85"/>
      <c r="R217" s="85"/>
      <c r="S217" s="85"/>
      <c r="T217" s="86"/>
      <c r="U217" s="39"/>
      <c r="V217" s="39"/>
      <c r="W217" s="39"/>
      <c r="X217" s="39"/>
      <c r="Y217" s="39"/>
      <c r="Z217" s="39"/>
      <c r="AA217" s="39"/>
      <c r="AB217" s="39"/>
      <c r="AC217" s="39"/>
      <c r="AD217" s="39"/>
      <c r="AE217" s="39"/>
      <c r="AT217" s="18" t="s">
        <v>192</v>
      </c>
      <c r="AU217" s="18" t="s">
        <v>87</v>
      </c>
    </row>
    <row r="218" s="13" customFormat="1">
      <c r="A218" s="13"/>
      <c r="B218" s="236"/>
      <c r="C218" s="237"/>
      <c r="D218" s="232" t="s">
        <v>177</v>
      </c>
      <c r="E218" s="238" t="s">
        <v>40</v>
      </c>
      <c r="F218" s="239" t="s">
        <v>208</v>
      </c>
      <c r="G218" s="237"/>
      <c r="H218" s="238" t="s">
        <v>40</v>
      </c>
      <c r="I218" s="240"/>
      <c r="J218" s="237"/>
      <c r="K218" s="237"/>
      <c r="L218" s="241"/>
      <c r="M218" s="242"/>
      <c r="N218" s="243"/>
      <c r="O218" s="243"/>
      <c r="P218" s="243"/>
      <c r="Q218" s="243"/>
      <c r="R218" s="243"/>
      <c r="S218" s="243"/>
      <c r="T218" s="244"/>
      <c r="U218" s="13"/>
      <c r="V218" s="13"/>
      <c r="W218" s="13"/>
      <c r="X218" s="13"/>
      <c r="Y218" s="13"/>
      <c r="Z218" s="13"/>
      <c r="AA218" s="13"/>
      <c r="AB218" s="13"/>
      <c r="AC218" s="13"/>
      <c r="AD218" s="13"/>
      <c r="AE218" s="13"/>
      <c r="AT218" s="245" t="s">
        <v>177</v>
      </c>
      <c r="AU218" s="245" t="s">
        <v>87</v>
      </c>
      <c r="AV218" s="13" t="s">
        <v>85</v>
      </c>
      <c r="AW218" s="13" t="s">
        <v>38</v>
      </c>
      <c r="AX218" s="13" t="s">
        <v>77</v>
      </c>
      <c r="AY218" s="245" t="s">
        <v>165</v>
      </c>
    </row>
    <row r="219" s="14" customFormat="1">
      <c r="A219" s="14"/>
      <c r="B219" s="246"/>
      <c r="C219" s="247"/>
      <c r="D219" s="232" t="s">
        <v>177</v>
      </c>
      <c r="E219" s="248" t="s">
        <v>40</v>
      </c>
      <c r="F219" s="249" t="s">
        <v>238</v>
      </c>
      <c r="G219" s="247"/>
      <c r="H219" s="250">
        <v>18.725000000000001</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177</v>
      </c>
      <c r="AU219" s="256" t="s">
        <v>87</v>
      </c>
      <c r="AV219" s="14" t="s">
        <v>87</v>
      </c>
      <c r="AW219" s="14" t="s">
        <v>38</v>
      </c>
      <c r="AX219" s="14" t="s">
        <v>77</v>
      </c>
      <c r="AY219" s="256" t="s">
        <v>165</v>
      </c>
    </row>
    <row r="220" s="14" customFormat="1">
      <c r="A220" s="14"/>
      <c r="B220" s="246"/>
      <c r="C220" s="247"/>
      <c r="D220" s="232" t="s">
        <v>177</v>
      </c>
      <c r="E220" s="248" t="s">
        <v>40</v>
      </c>
      <c r="F220" s="249" t="s">
        <v>180</v>
      </c>
      <c r="G220" s="247"/>
      <c r="H220" s="250">
        <v>-1.5760000000000001</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177</v>
      </c>
      <c r="AU220" s="256" t="s">
        <v>87</v>
      </c>
      <c r="AV220" s="14" t="s">
        <v>87</v>
      </c>
      <c r="AW220" s="14" t="s">
        <v>38</v>
      </c>
      <c r="AX220" s="14" t="s">
        <v>77</v>
      </c>
      <c r="AY220" s="256" t="s">
        <v>165</v>
      </c>
    </row>
    <row r="221" s="14" customFormat="1">
      <c r="A221" s="14"/>
      <c r="B221" s="246"/>
      <c r="C221" s="247"/>
      <c r="D221" s="232" t="s">
        <v>177</v>
      </c>
      <c r="E221" s="248" t="s">
        <v>40</v>
      </c>
      <c r="F221" s="249" t="s">
        <v>180</v>
      </c>
      <c r="G221" s="247"/>
      <c r="H221" s="250">
        <v>-1.5760000000000001</v>
      </c>
      <c r="I221" s="251"/>
      <c r="J221" s="247"/>
      <c r="K221" s="247"/>
      <c r="L221" s="252"/>
      <c r="M221" s="253"/>
      <c r="N221" s="254"/>
      <c r="O221" s="254"/>
      <c r="P221" s="254"/>
      <c r="Q221" s="254"/>
      <c r="R221" s="254"/>
      <c r="S221" s="254"/>
      <c r="T221" s="255"/>
      <c r="U221" s="14"/>
      <c r="V221" s="14"/>
      <c r="W221" s="14"/>
      <c r="X221" s="14"/>
      <c r="Y221" s="14"/>
      <c r="Z221" s="14"/>
      <c r="AA221" s="14"/>
      <c r="AB221" s="14"/>
      <c r="AC221" s="14"/>
      <c r="AD221" s="14"/>
      <c r="AE221" s="14"/>
      <c r="AT221" s="256" t="s">
        <v>177</v>
      </c>
      <c r="AU221" s="256" t="s">
        <v>87</v>
      </c>
      <c r="AV221" s="14" t="s">
        <v>87</v>
      </c>
      <c r="AW221" s="14" t="s">
        <v>38</v>
      </c>
      <c r="AX221" s="14" t="s">
        <v>77</v>
      </c>
      <c r="AY221" s="256" t="s">
        <v>165</v>
      </c>
    </row>
    <row r="222" s="14" customFormat="1">
      <c r="A222" s="14"/>
      <c r="B222" s="246"/>
      <c r="C222" s="247"/>
      <c r="D222" s="232" t="s">
        <v>177</v>
      </c>
      <c r="E222" s="248" t="s">
        <v>40</v>
      </c>
      <c r="F222" s="249" t="s">
        <v>180</v>
      </c>
      <c r="G222" s="247"/>
      <c r="H222" s="250">
        <v>-1.5760000000000001</v>
      </c>
      <c r="I222" s="251"/>
      <c r="J222" s="247"/>
      <c r="K222" s="247"/>
      <c r="L222" s="252"/>
      <c r="M222" s="253"/>
      <c r="N222" s="254"/>
      <c r="O222" s="254"/>
      <c r="P222" s="254"/>
      <c r="Q222" s="254"/>
      <c r="R222" s="254"/>
      <c r="S222" s="254"/>
      <c r="T222" s="255"/>
      <c r="U222" s="14"/>
      <c r="V222" s="14"/>
      <c r="W222" s="14"/>
      <c r="X222" s="14"/>
      <c r="Y222" s="14"/>
      <c r="Z222" s="14"/>
      <c r="AA222" s="14"/>
      <c r="AB222" s="14"/>
      <c r="AC222" s="14"/>
      <c r="AD222" s="14"/>
      <c r="AE222" s="14"/>
      <c r="AT222" s="256" t="s">
        <v>177</v>
      </c>
      <c r="AU222" s="256" t="s">
        <v>87</v>
      </c>
      <c r="AV222" s="14" t="s">
        <v>87</v>
      </c>
      <c r="AW222" s="14" t="s">
        <v>38</v>
      </c>
      <c r="AX222" s="14" t="s">
        <v>77</v>
      </c>
      <c r="AY222" s="256" t="s">
        <v>165</v>
      </c>
    </row>
    <row r="223" s="14" customFormat="1">
      <c r="A223" s="14"/>
      <c r="B223" s="246"/>
      <c r="C223" s="247"/>
      <c r="D223" s="232" t="s">
        <v>177</v>
      </c>
      <c r="E223" s="248" t="s">
        <v>40</v>
      </c>
      <c r="F223" s="249" t="s">
        <v>183</v>
      </c>
      <c r="G223" s="247"/>
      <c r="H223" s="250">
        <v>-1.379</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177</v>
      </c>
      <c r="AU223" s="256" t="s">
        <v>87</v>
      </c>
      <c r="AV223" s="14" t="s">
        <v>87</v>
      </c>
      <c r="AW223" s="14" t="s">
        <v>38</v>
      </c>
      <c r="AX223" s="14" t="s">
        <v>77</v>
      </c>
      <c r="AY223" s="256" t="s">
        <v>165</v>
      </c>
    </row>
    <row r="224" s="13" customFormat="1">
      <c r="A224" s="13"/>
      <c r="B224" s="236"/>
      <c r="C224" s="237"/>
      <c r="D224" s="232" t="s">
        <v>177</v>
      </c>
      <c r="E224" s="238" t="s">
        <v>40</v>
      </c>
      <c r="F224" s="239" t="s">
        <v>210</v>
      </c>
      <c r="G224" s="237"/>
      <c r="H224" s="238" t="s">
        <v>40</v>
      </c>
      <c r="I224" s="240"/>
      <c r="J224" s="237"/>
      <c r="K224" s="237"/>
      <c r="L224" s="241"/>
      <c r="M224" s="242"/>
      <c r="N224" s="243"/>
      <c r="O224" s="243"/>
      <c r="P224" s="243"/>
      <c r="Q224" s="243"/>
      <c r="R224" s="243"/>
      <c r="S224" s="243"/>
      <c r="T224" s="244"/>
      <c r="U224" s="13"/>
      <c r="V224" s="13"/>
      <c r="W224" s="13"/>
      <c r="X224" s="13"/>
      <c r="Y224" s="13"/>
      <c r="Z224" s="13"/>
      <c r="AA224" s="13"/>
      <c r="AB224" s="13"/>
      <c r="AC224" s="13"/>
      <c r="AD224" s="13"/>
      <c r="AE224" s="13"/>
      <c r="AT224" s="245" t="s">
        <v>177</v>
      </c>
      <c r="AU224" s="245" t="s">
        <v>87</v>
      </c>
      <c r="AV224" s="13" t="s">
        <v>85</v>
      </c>
      <c r="AW224" s="13" t="s">
        <v>38</v>
      </c>
      <c r="AX224" s="13" t="s">
        <v>77</v>
      </c>
      <c r="AY224" s="245" t="s">
        <v>165</v>
      </c>
    </row>
    <row r="225" s="14" customFormat="1">
      <c r="A225" s="14"/>
      <c r="B225" s="246"/>
      <c r="C225" s="247"/>
      <c r="D225" s="232" t="s">
        <v>177</v>
      </c>
      <c r="E225" s="248" t="s">
        <v>40</v>
      </c>
      <c r="F225" s="249" t="s">
        <v>239</v>
      </c>
      <c r="G225" s="247"/>
      <c r="H225" s="250">
        <v>17.306999999999999</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177</v>
      </c>
      <c r="AU225" s="256" t="s">
        <v>87</v>
      </c>
      <c r="AV225" s="14" t="s">
        <v>87</v>
      </c>
      <c r="AW225" s="14" t="s">
        <v>38</v>
      </c>
      <c r="AX225" s="14" t="s">
        <v>77</v>
      </c>
      <c r="AY225" s="256" t="s">
        <v>165</v>
      </c>
    </row>
    <row r="226" s="14" customFormat="1">
      <c r="A226" s="14"/>
      <c r="B226" s="246"/>
      <c r="C226" s="247"/>
      <c r="D226" s="232" t="s">
        <v>177</v>
      </c>
      <c r="E226" s="248" t="s">
        <v>40</v>
      </c>
      <c r="F226" s="249" t="s">
        <v>183</v>
      </c>
      <c r="G226" s="247"/>
      <c r="H226" s="250">
        <v>-1.379</v>
      </c>
      <c r="I226" s="251"/>
      <c r="J226" s="247"/>
      <c r="K226" s="247"/>
      <c r="L226" s="252"/>
      <c r="M226" s="253"/>
      <c r="N226" s="254"/>
      <c r="O226" s="254"/>
      <c r="P226" s="254"/>
      <c r="Q226" s="254"/>
      <c r="R226" s="254"/>
      <c r="S226" s="254"/>
      <c r="T226" s="255"/>
      <c r="U226" s="14"/>
      <c r="V226" s="14"/>
      <c r="W226" s="14"/>
      <c r="X226" s="14"/>
      <c r="Y226" s="14"/>
      <c r="Z226" s="14"/>
      <c r="AA226" s="14"/>
      <c r="AB226" s="14"/>
      <c r="AC226" s="14"/>
      <c r="AD226" s="14"/>
      <c r="AE226" s="14"/>
      <c r="AT226" s="256" t="s">
        <v>177</v>
      </c>
      <c r="AU226" s="256" t="s">
        <v>87</v>
      </c>
      <c r="AV226" s="14" t="s">
        <v>87</v>
      </c>
      <c r="AW226" s="14" t="s">
        <v>38</v>
      </c>
      <c r="AX226" s="14" t="s">
        <v>77</v>
      </c>
      <c r="AY226" s="256" t="s">
        <v>165</v>
      </c>
    </row>
    <row r="227" s="13" customFormat="1">
      <c r="A227" s="13"/>
      <c r="B227" s="236"/>
      <c r="C227" s="237"/>
      <c r="D227" s="232" t="s">
        <v>177</v>
      </c>
      <c r="E227" s="238" t="s">
        <v>40</v>
      </c>
      <c r="F227" s="239" t="s">
        <v>214</v>
      </c>
      <c r="G227" s="237"/>
      <c r="H227" s="238" t="s">
        <v>40</v>
      </c>
      <c r="I227" s="240"/>
      <c r="J227" s="237"/>
      <c r="K227" s="237"/>
      <c r="L227" s="241"/>
      <c r="M227" s="242"/>
      <c r="N227" s="243"/>
      <c r="O227" s="243"/>
      <c r="P227" s="243"/>
      <c r="Q227" s="243"/>
      <c r="R227" s="243"/>
      <c r="S227" s="243"/>
      <c r="T227" s="244"/>
      <c r="U227" s="13"/>
      <c r="V227" s="13"/>
      <c r="W227" s="13"/>
      <c r="X227" s="13"/>
      <c r="Y227" s="13"/>
      <c r="Z227" s="13"/>
      <c r="AA227" s="13"/>
      <c r="AB227" s="13"/>
      <c r="AC227" s="13"/>
      <c r="AD227" s="13"/>
      <c r="AE227" s="13"/>
      <c r="AT227" s="245" t="s">
        <v>177</v>
      </c>
      <c r="AU227" s="245" t="s">
        <v>87</v>
      </c>
      <c r="AV227" s="13" t="s">
        <v>85</v>
      </c>
      <c r="AW227" s="13" t="s">
        <v>38</v>
      </c>
      <c r="AX227" s="13" t="s">
        <v>77</v>
      </c>
      <c r="AY227" s="245" t="s">
        <v>165</v>
      </c>
    </row>
    <row r="228" s="14" customFormat="1">
      <c r="A228" s="14"/>
      <c r="B228" s="246"/>
      <c r="C228" s="247"/>
      <c r="D228" s="232" t="s">
        <v>177</v>
      </c>
      <c r="E228" s="248" t="s">
        <v>40</v>
      </c>
      <c r="F228" s="249" t="s">
        <v>240</v>
      </c>
      <c r="G228" s="247"/>
      <c r="H228" s="250">
        <v>42.799999999999997</v>
      </c>
      <c r="I228" s="251"/>
      <c r="J228" s="247"/>
      <c r="K228" s="247"/>
      <c r="L228" s="252"/>
      <c r="M228" s="253"/>
      <c r="N228" s="254"/>
      <c r="O228" s="254"/>
      <c r="P228" s="254"/>
      <c r="Q228" s="254"/>
      <c r="R228" s="254"/>
      <c r="S228" s="254"/>
      <c r="T228" s="255"/>
      <c r="U228" s="14"/>
      <c r="V228" s="14"/>
      <c r="W228" s="14"/>
      <c r="X228" s="14"/>
      <c r="Y228" s="14"/>
      <c r="Z228" s="14"/>
      <c r="AA228" s="14"/>
      <c r="AB228" s="14"/>
      <c r="AC228" s="14"/>
      <c r="AD228" s="14"/>
      <c r="AE228" s="14"/>
      <c r="AT228" s="256" t="s">
        <v>177</v>
      </c>
      <c r="AU228" s="256" t="s">
        <v>87</v>
      </c>
      <c r="AV228" s="14" t="s">
        <v>87</v>
      </c>
      <c r="AW228" s="14" t="s">
        <v>38</v>
      </c>
      <c r="AX228" s="14" t="s">
        <v>77</v>
      </c>
      <c r="AY228" s="256" t="s">
        <v>165</v>
      </c>
    </row>
    <row r="229" s="14" customFormat="1">
      <c r="A229" s="14"/>
      <c r="B229" s="246"/>
      <c r="C229" s="247"/>
      <c r="D229" s="232" t="s">
        <v>177</v>
      </c>
      <c r="E229" s="248" t="s">
        <v>40</v>
      </c>
      <c r="F229" s="249" t="s">
        <v>180</v>
      </c>
      <c r="G229" s="247"/>
      <c r="H229" s="250">
        <v>-1.5760000000000001</v>
      </c>
      <c r="I229" s="251"/>
      <c r="J229" s="247"/>
      <c r="K229" s="247"/>
      <c r="L229" s="252"/>
      <c r="M229" s="253"/>
      <c r="N229" s="254"/>
      <c r="O229" s="254"/>
      <c r="P229" s="254"/>
      <c r="Q229" s="254"/>
      <c r="R229" s="254"/>
      <c r="S229" s="254"/>
      <c r="T229" s="255"/>
      <c r="U229" s="14"/>
      <c r="V229" s="14"/>
      <c r="W229" s="14"/>
      <c r="X229" s="14"/>
      <c r="Y229" s="14"/>
      <c r="Z229" s="14"/>
      <c r="AA229" s="14"/>
      <c r="AB229" s="14"/>
      <c r="AC229" s="14"/>
      <c r="AD229" s="14"/>
      <c r="AE229" s="14"/>
      <c r="AT229" s="256" t="s">
        <v>177</v>
      </c>
      <c r="AU229" s="256" t="s">
        <v>87</v>
      </c>
      <c r="AV229" s="14" t="s">
        <v>87</v>
      </c>
      <c r="AW229" s="14" t="s">
        <v>38</v>
      </c>
      <c r="AX229" s="14" t="s">
        <v>77</v>
      </c>
      <c r="AY229" s="256" t="s">
        <v>165</v>
      </c>
    </row>
    <row r="230" s="14" customFormat="1">
      <c r="A230" s="14"/>
      <c r="B230" s="246"/>
      <c r="C230" s="247"/>
      <c r="D230" s="232" t="s">
        <v>177</v>
      </c>
      <c r="E230" s="248" t="s">
        <v>40</v>
      </c>
      <c r="F230" s="249" t="s">
        <v>241</v>
      </c>
      <c r="G230" s="247"/>
      <c r="H230" s="250">
        <v>-3.6000000000000001</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177</v>
      </c>
      <c r="AU230" s="256" t="s">
        <v>87</v>
      </c>
      <c r="AV230" s="14" t="s">
        <v>87</v>
      </c>
      <c r="AW230" s="14" t="s">
        <v>38</v>
      </c>
      <c r="AX230" s="14" t="s">
        <v>77</v>
      </c>
      <c r="AY230" s="256" t="s">
        <v>165</v>
      </c>
    </row>
    <row r="231" s="14" customFormat="1">
      <c r="A231" s="14"/>
      <c r="B231" s="246"/>
      <c r="C231" s="247"/>
      <c r="D231" s="232" t="s">
        <v>177</v>
      </c>
      <c r="E231" s="248" t="s">
        <v>40</v>
      </c>
      <c r="F231" s="249" t="s">
        <v>242</v>
      </c>
      <c r="G231" s="247"/>
      <c r="H231" s="250">
        <v>1.635</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177</v>
      </c>
      <c r="AU231" s="256" t="s">
        <v>87</v>
      </c>
      <c r="AV231" s="14" t="s">
        <v>87</v>
      </c>
      <c r="AW231" s="14" t="s">
        <v>38</v>
      </c>
      <c r="AX231" s="14" t="s">
        <v>77</v>
      </c>
      <c r="AY231" s="256" t="s">
        <v>165</v>
      </c>
    </row>
    <row r="232" s="13" customFormat="1">
      <c r="A232" s="13"/>
      <c r="B232" s="236"/>
      <c r="C232" s="237"/>
      <c r="D232" s="232" t="s">
        <v>177</v>
      </c>
      <c r="E232" s="238" t="s">
        <v>40</v>
      </c>
      <c r="F232" s="239" t="s">
        <v>212</v>
      </c>
      <c r="G232" s="237"/>
      <c r="H232" s="238" t="s">
        <v>40</v>
      </c>
      <c r="I232" s="240"/>
      <c r="J232" s="237"/>
      <c r="K232" s="237"/>
      <c r="L232" s="241"/>
      <c r="M232" s="242"/>
      <c r="N232" s="243"/>
      <c r="O232" s="243"/>
      <c r="P232" s="243"/>
      <c r="Q232" s="243"/>
      <c r="R232" s="243"/>
      <c r="S232" s="243"/>
      <c r="T232" s="244"/>
      <c r="U232" s="13"/>
      <c r="V232" s="13"/>
      <c r="W232" s="13"/>
      <c r="X232" s="13"/>
      <c r="Y232" s="13"/>
      <c r="Z232" s="13"/>
      <c r="AA232" s="13"/>
      <c r="AB232" s="13"/>
      <c r="AC232" s="13"/>
      <c r="AD232" s="13"/>
      <c r="AE232" s="13"/>
      <c r="AT232" s="245" t="s">
        <v>177</v>
      </c>
      <c r="AU232" s="245" t="s">
        <v>87</v>
      </c>
      <c r="AV232" s="13" t="s">
        <v>85</v>
      </c>
      <c r="AW232" s="13" t="s">
        <v>38</v>
      </c>
      <c r="AX232" s="13" t="s">
        <v>77</v>
      </c>
      <c r="AY232" s="245" t="s">
        <v>165</v>
      </c>
    </row>
    <row r="233" s="14" customFormat="1">
      <c r="A233" s="14"/>
      <c r="B233" s="246"/>
      <c r="C233" s="247"/>
      <c r="D233" s="232" t="s">
        <v>177</v>
      </c>
      <c r="E233" s="248" t="s">
        <v>40</v>
      </c>
      <c r="F233" s="249" t="s">
        <v>243</v>
      </c>
      <c r="G233" s="247"/>
      <c r="H233" s="250">
        <v>34.106000000000002</v>
      </c>
      <c r="I233" s="251"/>
      <c r="J233" s="247"/>
      <c r="K233" s="247"/>
      <c r="L233" s="252"/>
      <c r="M233" s="253"/>
      <c r="N233" s="254"/>
      <c r="O233" s="254"/>
      <c r="P233" s="254"/>
      <c r="Q233" s="254"/>
      <c r="R233" s="254"/>
      <c r="S233" s="254"/>
      <c r="T233" s="255"/>
      <c r="U233" s="14"/>
      <c r="V233" s="14"/>
      <c r="W233" s="14"/>
      <c r="X233" s="14"/>
      <c r="Y233" s="14"/>
      <c r="Z233" s="14"/>
      <c r="AA233" s="14"/>
      <c r="AB233" s="14"/>
      <c r="AC233" s="14"/>
      <c r="AD233" s="14"/>
      <c r="AE233" s="14"/>
      <c r="AT233" s="256" t="s">
        <v>177</v>
      </c>
      <c r="AU233" s="256" t="s">
        <v>87</v>
      </c>
      <c r="AV233" s="14" t="s">
        <v>87</v>
      </c>
      <c r="AW233" s="14" t="s">
        <v>38</v>
      </c>
      <c r="AX233" s="14" t="s">
        <v>77</v>
      </c>
      <c r="AY233" s="256" t="s">
        <v>165</v>
      </c>
    </row>
    <row r="234" s="14" customFormat="1">
      <c r="A234" s="14"/>
      <c r="B234" s="246"/>
      <c r="C234" s="247"/>
      <c r="D234" s="232" t="s">
        <v>177</v>
      </c>
      <c r="E234" s="248" t="s">
        <v>40</v>
      </c>
      <c r="F234" s="249" t="s">
        <v>180</v>
      </c>
      <c r="G234" s="247"/>
      <c r="H234" s="250">
        <v>-1.5760000000000001</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177</v>
      </c>
      <c r="AU234" s="256" t="s">
        <v>87</v>
      </c>
      <c r="AV234" s="14" t="s">
        <v>87</v>
      </c>
      <c r="AW234" s="14" t="s">
        <v>38</v>
      </c>
      <c r="AX234" s="14" t="s">
        <v>77</v>
      </c>
      <c r="AY234" s="256" t="s">
        <v>165</v>
      </c>
    </row>
    <row r="235" s="14" customFormat="1">
      <c r="A235" s="14"/>
      <c r="B235" s="246"/>
      <c r="C235" s="247"/>
      <c r="D235" s="232" t="s">
        <v>177</v>
      </c>
      <c r="E235" s="248" t="s">
        <v>40</v>
      </c>
      <c r="F235" s="249" t="s">
        <v>241</v>
      </c>
      <c r="G235" s="247"/>
      <c r="H235" s="250">
        <v>-3.6000000000000001</v>
      </c>
      <c r="I235" s="251"/>
      <c r="J235" s="247"/>
      <c r="K235" s="247"/>
      <c r="L235" s="252"/>
      <c r="M235" s="253"/>
      <c r="N235" s="254"/>
      <c r="O235" s="254"/>
      <c r="P235" s="254"/>
      <c r="Q235" s="254"/>
      <c r="R235" s="254"/>
      <c r="S235" s="254"/>
      <c r="T235" s="255"/>
      <c r="U235" s="14"/>
      <c r="V235" s="14"/>
      <c r="W235" s="14"/>
      <c r="X235" s="14"/>
      <c r="Y235" s="14"/>
      <c r="Z235" s="14"/>
      <c r="AA235" s="14"/>
      <c r="AB235" s="14"/>
      <c r="AC235" s="14"/>
      <c r="AD235" s="14"/>
      <c r="AE235" s="14"/>
      <c r="AT235" s="256" t="s">
        <v>177</v>
      </c>
      <c r="AU235" s="256" t="s">
        <v>87</v>
      </c>
      <c r="AV235" s="14" t="s">
        <v>87</v>
      </c>
      <c r="AW235" s="14" t="s">
        <v>38</v>
      </c>
      <c r="AX235" s="14" t="s">
        <v>77</v>
      </c>
      <c r="AY235" s="256" t="s">
        <v>165</v>
      </c>
    </row>
    <row r="236" s="14" customFormat="1">
      <c r="A236" s="14"/>
      <c r="B236" s="246"/>
      <c r="C236" s="247"/>
      <c r="D236" s="232" t="s">
        <v>177</v>
      </c>
      <c r="E236" s="248" t="s">
        <v>40</v>
      </c>
      <c r="F236" s="249" t="s">
        <v>242</v>
      </c>
      <c r="G236" s="247"/>
      <c r="H236" s="250">
        <v>1.635</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177</v>
      </c>
      <c r="AU236" s="256" t="s">
        <v>87</v>
      </c>
      <c r="AV236" s="14" t="s">
        <v>87</v>
      </c>
      <c r="AW236" s="14" t="s">
        <v>38</v>
      </c>
      <c r="AX236" s="14" t="s">
        <v>77</v>
      </c>
      <c r="AY236" s="256" t="s">
        <v>165</v>
      </c>
    </row>
    <row r="237" s="15" customFormat="1">
      <c r="A237" s="15"/>
      <c r="B237" s="257"/>
      <c r="C237" s="258"/>
      <c r="D237" s="232" t="s">
        <v>177</v>
      </c>
      <c r="E237" s="259" t="s">
        <v>40</v>
      </c>
      <c r="F237" s="260" t="s">
        <v>186</v>
      </c>
      <c r="G237" s="258"/>
      <c r="H237" s="261">
        <v>98.370000000000019</v>
      </c>
      <c r="I237" s="262"/>
      <c r="J237" s="258"/>
      <c r="K237" s="258"/>
      <c r="L237" s="263"/>
      <c r="M237" s="264"/>
      <c r="N237" s="265"/>
      <c r="O237" s="265"/>
      <c r="P237" s="265"/>
      <c r="Q237" s="265"/>
      <c r="R237" s="265"/>
      <c r="S237" s="265"/>
      <c r="T237" s="266"/>
      <c r="U237" s="15"/>
      <c r="V237" s="15"/>
      <c r="W237" s="15"/>
      <c r="X237" s="15"/>
      <c r="Y237" s="15"/>
      <c r="Z237" s="15"/>
      <c r="AA237" s="15"/>
      <c r="AB237" s="15"/>
      <c r="AC237" s="15"/>
      <c r="AD237" s="15"/>
      <c r="AE237" s="15"/>
      <c r="AT237" s="267" t="s">
        <v>177</v>
      </c>
      <c r="AU237" s="267" t="s">
        <v>87</v>
      </c>
      <c r="AV237" s="15" t="s">
        <v>173</v>
      </c>
      <c r="AW237" s="15" t="s">
        <v>38</v>
      </c>
      <c r="AX237" s="15" t="s">
        <v>85</v>
      </c>
      <c r="AY237" s="267" t="s">
        <v>165</v>
      </c>
    </row>
    <row r="238" s="14" customFormat="1">
      <c r="A238" s="14"/>
      <c r="B238" s="246"/>
      <c r="C238" s="247"/>
      <c r="D238" s="232" t="s">
        <v>177</v>
      </c>
      <c r="E238" s="247"/>
      <c r="F238" s="249" t="s">
        <v>254</v>
      </c>
      <c r="G238" s="247"/>
      <c r="H238" s="250">
        <v>49.185000000000002</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177</v>
      </c>
      <c r="AU238" s="256" t="s">
        <v>87</v>
      </c>
      <c r="AV238" s="14" t="s">
        <v>87</v>
      </c>
      <c r="AW238" s="14" t="s">
        <v>4</v>
      </c>
      <c r="AX238" s="14" t="s">
        <v>85</v>
      </c>
      <c r="AY238" s="256" t="s">
        <v>165</v>
      </c>
    </row>
    <row r="239" s="2" customFormat="1" ht="16.5" customHeight="1">
      <c r="A239" s="39"/>
      <c r="B239" s="40"/>
      <c r="C239" s="219" t="s">
        <v>255</v>
      </c>
      <c r="D239" s="219" t="s">
        <v>168</v>
      </c>
      <c r="E239" s="220" t="s">
        <v>256</v>
      </c>
      <c r="F239" s="221" t="s">
        <v>257</v>
      </c>
      <c r="G239" s="222" t="s">
        <v>171</v>
      </c>
      <c r="H239" s="223">
        <v>3.3300000000000001</v>
      </c>
      <c r="I239" s="224"/>
      <c r="J239" s="225">
        <f>ROUND(I239*H239,2)</f>
        <v>0</v>
      </c>
      <c r="K239" s="221" t="s">
        <v>172</v>
      </c>
      <c r="L239" s="45"/>
      <c r="M239" s="226" t="s">
        <v>40</v>
      </c>
      <c r="N239" s="227" t="s">
        <v>48</v>
      </c>
      <c r="O239" s="85"/>
      <c r="P239" s="228">
        <f>O239*H239</f>
        <v>0</v>
      </c>
      <c r="Q239" s="228">
        <v>0.032730000000000002</v>
      </c>
      <c r="R239" s="228">
        <f>Q239*H239</f>
        <v>0.10899090000000002</v>
      </c>
      <c r="S239" s="228">
        <v>0</v>
      </c>
      <c r="T239" s="229">
        <f>S239*H239</f>
        <v>0</v>
      </c>
      <c r="U239" s="39"/>
      <c r="V239" s="39"/>
      <c r="W239" s="39"/>
      <c r="X239" s="39"/>
      <c r="Y239" s="39"/>
      <c r="Z239" s="39"/>
      <c r="AA239" s="39"/>
      <c r="AB239" s="39"/>
      <c r="AC239" s="39"/>
      <c r="AD239" s="39"/>
      <c r="AE239" s="39"/>
      <c r="AR239" s="230" t="s">
        <v>173</v>
      </c>
      <c r="AT239" s="230" t="s">
        <v>168</v>
      </c>
      <c r="AU239" s="230" t="s">
        <v>87</v>
      </c>
      <c r="AY239" s="18" t="s">
        <v>165</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173</v>
      </c>
      <c r="BM239" s="230" t="s">
        <v>258</v>
      </c>
    </row>
    <row r="240" s="2" customFormat="1">
      <c r="A240" s="39"/>
      <c r="B240" s="40"/>
      <c r="C240" s="41"/>
      <c r="D240" s="232" t="s">
        <v>175</v>
      </c>
      <c r="E240" s="41"/>
      <c r="F240" s="233" t="s">
        <v>259</v>
      </c>
      <c r="G240" s="41"/>
      <c r="H240" s="41"/>
      <c r="I240" s="137"/>
      <c r="J240" s="41"/>
      <c r="K240" s="41"/>
      <c r="L240" s="45"/>
      <c r="M240" s="234"/>
      <c r="N240" s="235"/>
      <c r="O240" s="85"/>
      <c r="P240" s="85"/>
      <c r="Q240" s="85"/>
      <c r="R240" s="85"/>
      <c r="S240" s="85"/>
      <c r="T240" s="86"/>
      <c r="U240" s="39"/>
      <c r="V240" s="39"/>
      <c r="W240" s="39"/>
      <c r="X240" s="39"/>
      <c r="Y240" s="39"/>
      <c r="Z240" s="39"/>
      <c r="AA240" s="39"/>
      <c r="AB240" s="39"/>
      <c r="AC240" s="39"/>
      <c r="AD240" s="39"/>
      <c r="AE240" s="39"/>
      <c r="AT240" s="18" t="s">
        <v>175</v>
      </c>
      <c r="AU240" s="18" t="s">
        <v>87</v>
      </c>
    </row>
    <row r="241" s="2" customFormat="1">
      <c r="A241" s="39"/>
      <c r="B241" s="40"/>
      <c r="C241" s="41"/>
      <c r="D241" s="232" t="s">
        <v>192</v>
      </c>
      <c r="E241" s="41"/>
      <c r="F241" s="268" t="s">
        <v>260</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192</v>
      </c>
      <c r="AU241" s="18" t="s">
        <v>87</v>
      </c>
    </row>
    <row r="242" s="14" customFormat="1">
      <c r="A242" s="14"/>
      <c r="B242" s="246"/>
      <c r="C242" s="247"/>
      <c r="D242" s="232" t="s">
        <v>177</v>
      </c>
      <c r="E242" s="248" t="s">
        <v>40</v>
      </c>
      <c r="F242" s="249" t="s">
        <v>261</v>
      </c>
      <c r="G242" s="247"/>
      <c r="H242" s="250">
        <v>3.3300000000000001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177</v>
      </c>
      <c r="AU242" s="256" t="s">
        <v>87</v>
      </c>
      <c r="AV242" s="14" t="s">
        <v>87</v>
      </c>
      <c r="AW242" s="14" t="s">
        <v>38</v>
      </c>
      <c r="AX242" s="14" t="s">
        <v>77</v>
      </c>
      <c r="AY242" s="256" t="s">
        <v>165</v>
      </c>
    </row>
    <row r="243" s="15" customFormat="1">
      <c r="A243" s="15"/>
      <c r="B243" s="257"/>
      <c r="C243" s="258"/>
      <c r="D243" s="232" t="s">
        <v>177</v>
      </c>
      <c r="E243" s="259" t="s">
        <v>40</v>
      </c>
      <c r="F243" s="260" t="s">
        <v>186</v>
      </c>
      <c r="G243" s="258"/>
      <c r="H243" s="261">
        <v>3.3300000000000001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177</v>
      </c>
      <c r="AU243" s="267" t="s">
        <v>87</v>
      </c>
      <c r="AV243" s="15" t="s">
        <v>173</v>
      </c>
      <c r="AW243" s="15" t="s">
        <v>38</v>
      </c>
      <c r="AX243" s="15" t="s">
        <v>85</v>
      </c>
      <c r="AY243" s="267" t="s">
        <v>165</v>
      </c>
    </row>
    <row r="244" s="2" customFormat="1" ht="24" customHeight="1">
      <c r="A244" s="39"/>
      <c r="B244" s="40"/>
      <c r="C244" s="219" t="s">
        <v>262</v>
      </c>
      <c r="D244" s="219" t="s">
        <v>168</v>
      </c>
      <c r="E244" s="220" t="s">
        <v>263</v>
      </c>
      <c r="F244" s="221" t="s">
        <v>264</v>
      </c>
      <c r="G244" s="222" t="s">
        <v>171</v>
      </c>
      <c r="H244" s="223">
        <v>7.4249999999999998</v>
      </c>
      <c r="I244" s="224"/>
      <c r="J244" s="225">
        <f>ROUND(I244*H244,2)</f>
        <v>0</v>
      </c>
      <c r="K244" s="221" t="s">
        <v>172</v>
      </c>
      <c r="L244" s="45"/>
      <c r="M244" s="226" t="s">
        <v>40</v>
      </c>
      <c r="N244" s="227" t="s">
        <v>48</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173</v>
      </c>
      <c r="AT244" s="230" t="s">
        <v>168</v>
      </c>
      <c r="AU244" s="230" t="s">
        <v>87</v>
      </c>
      <c r="AY244" s="18" t="s">
        <v>165</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173</v>
      </c>
      <c r="BM244" s="230" t="s">
        <v>265</v>
      </c>
    </row>
    <row r="245" s="2" customFormat="1">
      <c r="A245" s="39"/>
      <c r="B245" s="40"/>
      <c r="C245" s="41"/>
      <c r="D245" s="232" t="s">
        <v>175</v>
      </c>
      <c r="E245" s="41"/>
      <c r="F245" s="233" t="s">
        <v>266</v>
      </c>
      <c r="G245" s="41"/>
      <c r="H245" s="41"/>
      <c r="I245" s="137"/>
      <c r="J245" s="41"/>
      <c r="K245" s="41"/>
      <c r="L245" s="45"/>
      <c r="M245" s="234"/>
      <c r="N245" s="235"/>
      <c r="O245" s="85"/>
      <c r="P245" s="85"/>
      <c r="Q245" s="85"/>
      <c r="R245" s="85"/>
      <c r="S245" s="85"/>
      <c r="T245" s="86"/>
      <c r="U245" s="39"/>
      <c r="V245" s="39"/>
      <c r="W245" s="39"/>
      <c r="X245" s="39"/>
      <c r="Y245" s="39"/>
      <c r="Z245" s="39"/>
      <c r="AA245" s="39"/>
      <c r="AB245" s="39"/>
      <c r="AC245" s="39"/>
      <c r="AD245" s="39"/>
      <c r="AE245" s="39"/>
      <c r="AT245" s="18" t="s">
        <v>175</v>
      </c>
      <c r="AU245" s="18" t="s">
        <v>87</v>
      </c>
    </row>
    <row r="246" s="2" customFormat="1">
      <c r="A246" s="39"/>
      <c r="B246" s="40"/>
      <c r="C246" s="41"/>
      <c r="D246" s="232" t="s">
        <v>192</v>
      </c>
      <c r="E246" s="41"/>
      <c r="F246" s="268" t="s">
        <v>267</v>
      </c>
      <c r="G246" s="41"/>
      <c r="H246" s="41"/>
      <c r="I246" s="137"/>
      <c r="J246" s="41"/>
      <c r="K246" s="41"/>
      <c r="L246" s="45"/>
      <c r="M246" s="234"/>
      <c r="N246" s="235"/>
      <c r="O246" s="85"/>
      <c r="P246" s="85"/>
      <c r="Q246" s="85"/>
      <c r="R246" s="85"/>
      <c r="S246" s="85"/>
      <c r="T246" s="86"/>
      <c r="U246" s="39"/>
      <c r="V246" s="39"/>
      <c r="W246" s="39"/>
      <c r="X246" s="39"/>
      <c r="Y246" s="39"/>
      <c r="Z246" s="39"/>
      <c r="AA246" s="39"/>
      <c r="AB246" s="39"/>
      <c r="AC246" s="39"/>
      <c r="AD246" s="39"/>
      <c r="AE246" s="39"/>
      <c r="AT246" s="18" t="s">
        <v>192</v>
      </c>
      <c r="AU246" s="18" t="s">
        <v>87</v>
      </c>
    </row>
    <row r="247" s="13" customFormat="1">
      <c r="A247" s="13"/>
      <c r="B247" s="236"/>
      <c r="C247" s="237"/>
      <c r="D247" s="232" t="s">
        <v>177</v>
      </c>
      <c r="E247" s="238" t="s">
        <v>40</v>
      </c>
      <c r="F247" s="239" t="s">
        <v>268</v>
      </c>
      <c r="G247" s="237"/>
      <c r="H247" s="238" t="s">
        <v>40</v>
      </c>
      <c r="I247" s="240"/>
      <c r="J247" s="237"/>
      <c r="K247" s="237"/>
      <c r="L247" s="241"/>
      <c r="M247" s="242"/>
      <c r="N247" s="243"/>
      <c r="O247" s="243"/>
      <c r="P247" s="243"/>
      <c r="Q247" s="243"/>
      <c r="R247" s="243"/>
      <c r="S247" s="243"/>
      <c r="T247" s="244"/>
      <c r="U247" s="13"/>
      <c r="V247" s="13"/>
      <c r="W247" s="13"/>
      <c r="X247" s="13"/>
      <c r="Y247" s="13"/>
      <c r="Z247" s="13"/>
      <c r="AA247" s="13"/>
      <c r="AB247" s="13"/>
      <c r="AC247" s="13"/>
      <c r="AD247" s="13"/>
      <c r="AE247" s="13"/>
      <c r="AT247" s="245" t="s">
        <v>177</v>
      </c>
      <c r="AU247" s="245" t="s">
        <v>87</v>
      </c>
      <c r="AV247" s="13" t="s">
        <v>85</v>
      </c>
      <c r="AW247" s="13" t="s">
        <v>38</v>
      </c>
      <c r="AX247" s="13" t="s">
        <v>77</v>
      </c>
      <c r="AY247" s="245" t="s">
        <v>165</v>
      </c>
    </row>
    <row r="248" s="14" customFormat="1">
      <c r="A248" s="14"/>
      <c r="B248" s="246"/>
      <c r="C248" s="247"/>
      <c r="D248" s="232" t="s">
        <v>177</v>
      </c>
      <c r="E248" s="248" t="s">
        <v>40</v>
      </c>
      <c r="F248" s="249" t="s">
        <v>269</v>
      </c>
      <c r="G248" s="247"/>
      <c r="H248" s="250">
        <v>7.4249999999999998</v>
      </c>
      <c r="I248" s="251"/>
      <c r="J248" s="247"/>
      <c r="K248" s="247"/>
      <c r="L248" s="252"/>
      <c r="M248" s="253"/>
      <c r="N248" s="254"/>
      <c r="O248" s="254"/>
      <c r="P248" s="254"/>
      <c r="Q248" s="254"/>
      <c r="R248" s="254"/>
      <c r="S248" s="254"/>
      <c r="T248" s="255"/>
      <c r="U248" s="14"/>
      <c r="V248" s="14"/>
      <c r="W248" s="14"/>
      <c r="X248" s="14"/>
      <c r="Y248" s="14"/>
      <c r="Z248" s="14"/>
      <c r="AA248" s="14"/>
      <c r="AB248" s="14"/>
      <c r="AC248" s="14"/>
      <c r="AD248" s="14"/>
      <c r="AE248" s="14"/>
      <c r="AT248" s="256" t="s">
        <v>177</v>
      </c>
      <c r="AU248" s="256" t="s">
        <v>87</v>
      </c>
      <c r="AV248" s="14" t="s">
        <v>87</v>
      </c>
      <c r="AW248" s="14" t="s">
        <v>38</v>
      </c>
      <c r="AX248" s="14" t="s">
        <v>77</v>
      </c>
      <c r="AY248" s="256" t="s">
        <v>165</v>
      </c>
    </row>
    <row r="249" s="15" customFormat="1">
      <c r="A249" s="15"/>
      <c r="B249" s="257"/>
      <c r="C249" s="258"/>
      <c r="D249" s="232" t="s">
        <v>177</v>
      </c>
      <c r="E249" s="259" t="s">
        <v>40</v>
      </c>
      <c r="F249" s="260" t="s">
        <v>186</v>
      </c>
      <c r="G249" s="258"/>
      <c r="H249" s="261">
        <v>7.4249999999999998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177</v>
      </c>
      <c r="AU249" s="267" t="s">
        <v>87</v>
      </c>
      <c r="AV249" s="15" t="s">
        <v>173</v>
      </c>
      <c r="AW249" s="15" t="s">
        <v>38</v>
      </c>
      <c r="AX249" s="15" t="s">
        <v>85</v>
      </c>
      <c r="AY249" s="267" t="s">
        <v>165</v>
      </c>
    </row>
    <row r="250" s="2" customFormat="1" ht="24" customHeight="1">
      <c r="A250" s="39"/>
      <c r="B250" s="40"/>
      <c r="C250" s="219" t="s">
        <v>270</v>
      </c>
      <c r="D250" s="219" t="s">
        <v>168</v>
      </c>
      <c r="E250" s="220" t="s">
        <v>271</v>
      </c>
      <c r="F250" s="221" t="s">
        <v>272</v>
      </c>
      <c r="G250" s="222" t="s">
        <v>189</v>
      </c>
      <c r="H250" s="223">
        <v>48.82</v>
      </c>
      <c r="I250" s="224"/>
      <c r="J250" s="225">
        <f>ROUND(I250*H250,2)</f>
        <v>0</v>
      </c>
      <c r="K250" s="221" t="s">
        <v>172</v>
      </c>
      <c r="L250" s="45"/>
      <c r="M250" s="226" t="s">
        <v>40</v>
      </c>
      <c r="N250" s="227" t="s">
        <v>48</v>
      </c>
      <c r="O250" s="85"/>
      <c r="P250" s="228">
        <f>O250*H250</f>
        <v>0</v>
      </c>
      <c r="Q250" s="228">
        <v>0.0015</v>
      </c>
      <c r="R250" s="228">
        <f>Q250*H250</f>
        <v>0.073230000000000003</v>
      </c>
      <c r="S250" s="228">
        <v>0</v>
      </c>
      <c r="T250" s="229">
        <f>S250*H250</f>
        <v>0</v>
      </c>
      <c r="U250" s="39"/>
      <c r="V250" s="39"/>
      <c r="W250" s="39"/>
      <c r="X250" s="39"/>
      <c r="Y250" s="39"/>
      <c r="Z250" s="39"/>
      <c r="AA250" s="39"/>
      <c r="AB250" s="39"/>
      <c r="AC250" s="39"/>
      <c r="AD250" s="39"/>
      <c r="AE250" s="39"/>
      <c r="AR250" s="230" t="s">
        <v>173</v>
      </c>
      <c r="AT250" s="230" t="s">
        <v>168</v>
      </c>
      <c r="AU250" s="230" t="s">
        <v>87</v>
      </c>
      <c r="AY250" s="18" t="s">
        <v>165</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173</v>
      </c>
      <c r="BM250" s="230" t="s">
        <v>273</v>
      </c>
    </row>
    <row r="251" s="2" customFormat="1">
      <c r="A251" s="39"/>
      <c r="B251" s="40"/>
      <c r="C251" s="41"/>
      <c r="D251" s="232" t="s">
        <v>175</v>
      </c>
      <c r="E251" s="41"/>
      <c r="F251" s="233" t="s">
        <v>274</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175</v>
      </c>
      <c r="AU251" s="18" t="s">
        <v>87</v>
      </c>
    </row>
    <row r="252" s="2" customFormat="1">
      <c r="A252" s="39"/>
      <c r="B252" s="40"/>
      <c r="C252" s="41"/>
      <c r="D252" s="232" t="s">
        <v>192</v>
      </c>
      <c r="E252" s="41"/>
      <c r="F252" s="268" t="s">
        <v>275</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192</v>
      </c>
      <c r="AU252" s="18" t="s">
        <v>87</v>
      </c>
    </row>
    <row r="253" s="14" customFormat="1">
      <c r="A253" s="14"/>
      <c r="B253" s="246"/>
      <c r="C253" s="247"/>
      <c r="D253" s="232" t="s">
        <v>177</v>
      </c>
      <c r="E253" s="248" t="s">
        <v>40</v>
      </c>
      <c r="F253" s="249" t="s">
        <v>276</v>
      </c>
      <c r="G253" s="247"/>
      <c r="H253" s="250">
        <v>28.440000000000001</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177</v>
      </c>
      <c r="AU253" s="256" t="s">
        <v>87</v>
      </c>
      <c r="AV253" s="14" t="s">
        <v>87</v>
      </c>
      <c r="AW253" s="14" t="s">
        <v>38</v>
      </c>
      <c r="AX253" s="14" t="s">
        <v>77</v>
      </c>
      <c r="AY253" s="256" t="s">
        <v>165</v>
      </c>
    </row>
    <row r="254" s="14" customFormat="1">
      <c r="A254" s="14"/>
      <c r="B254" s="246"/>
      <c r="C254" s="247"/>
      <c r="D254" s="232" t="s">
        <v>177</v>
      </c>
      <c r="E254" s="248" t="s">
        <v>40</v>
      </c>
      <c r="F254" s="249" t="s">
        <v>277</v>
      </c>
      <c r="G254" s="247"/>
      <c r="H254" s="250">
        <v>9.2799999999999994</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177</v>
      </c>
      <c r="AU254" s="256" t="s">
        <v>87</v>
      </c>
      <c r="AV254" s="14" t="s">
        <v>87</v>
      </c>
      <c r="AW254" s="14" t="s">
        <v>38</v>
      </c>
      <c r="AX254" s="14" t="s">
        <v>77</v>
      </c>
      <c r="AY254" s="256" t="s">
        <v>165</v>
      </c>
    </row>
    <row r="255" s="14" customFormat="1">
      <c r="A255" s="14"/>
      <c r="B255" s="246"/>
      <c r="C255" s="247"/>
      <c r="D255" s="232" t="s">
        <v>177</v>
      </c>
      <c r="E255" s="248" t="s">
        <v>40</v>
      </c>
      <c r="F255" s="249" t="s">
        <v>278</v>
      </c>
      <c r="G255" s="247"/>
      <c r="H255" s="250">
        <v>11.1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177</v>
      </c>
      <c r="AU255" s="256" t="s">
        <v>87</v>
      </c>
      <c r="AV255" s="14" t="s">
        <v>87</v>
      </c>
      <c r="AW255" s="14" t="s">
        <v>38</v>
      </c>
      <c r="AX255" s="14" t="s">
        <v>77</v>
      </c>
      <c r="AY255" s="256" t="s">
        <v>165</v>
      </c>
    </row>
    <row r="256" s="15" customFormat="1">
      <c r="A256" s="15"/>
      <c r="B256" s="257"/>
      <c r="C256" s="258"/>
      <c r="D256" s="232" t="s">
        <v>177</v>
      </c>
      <c r="E256" s="259" t="s">
        <v>40</v>
      </c>
      <c r="F256" s="260" t="s">
        <v>186</v>
      </c>
      <c r="G256" s="258"/>
      <c r="H256" s="261">
        <v>48.82</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177</v>
      </c>
      <c r="AU256" s="267" t="s">
        <v>87</v>
      </c>
      <c r="AV256" s="15" t="s">
        <v>173</v>
      </c>
      <c r="AW256" s="15" t="s">
        <v>38</v>
      </c>
      <c r="AX256" s="15" t="s">
        <v>85</v>
      </c>
      <c r="AY256" s="267" t="s">
        <v>165</v>
      </c>
    </row>
    <row r="257" s="2" customFormat="1" ht="16.5" customHeight="1">
      <c r="A257" s="39"/>
      <c r="B257" s="40"/>
      <c r="C257" s="219" t="s">
        <v>279</v>
      </c>
      <c r="D257" s="219" t="s">
        <v>168</v>
      </c>
      <c r="E257" s="220" t="s">
        <v>280</v>
      </c>
      <c r="F257" s="221" t="s">
        <v>281</v>
      </c>
      <c r="G257" s="222" t="s">
        <v>171</v>
      </c>
      <c r="H257" s="223">
        <v>29.800000000000001</v>
      </c>
      <c r="I257" s="224"/>
      <c r="J257" s="225">
        <f>ROUND(I257*H257,2)</f>
        <v>0</v>
      </c>
      <c r="K257" s="221" t="s">
        <v>172</v>
      </c>
      <c r="L257" s="45"/>
      <c r="M257" s="226" t="s">
        <v>40</v>
      </c>
      <c r="N257" s="227" t="s">
        <v>48</v>
      </c>
      <c r="O257" s="85"/>
      <c r="P257" s="228">
        <f>O257*H257</f>
        <v>0</v>
      </c>
      <c r="Q257" s="228">
        <v>0.099000000000000005</v>
      </c>
      <c r="R257" s="228">
        <f>Q257*H257</f>
        <v>2.9502000000000002</v>
      </c>
      <c r="S257" s="228">
        <v>0</v>
      </c>
      <c r="T257" s="229">
        <f>S257*H257</f>
        <v>0</v>
      </c>
      <c r="U257" s="39"/>
      <c r="V257" s="39"/>
      <c r="W257" s="39"/>
      <c r="X257" s="39"/>
      <c r="Y257" s="39"/>
      <c r="Z257" s="39"/>
      <c r="AA257" s="39"/>
      <c r="AB257" s="39"/>
      <c r="AC257" s="39"/>
      <c r="AD257" s="39"/>
      <c r="AE257" s="39"/>
      <c r="AR257" s="230" t="s">
        <v>173</v>
      </c>
      <c r="AT257" s="230" t="s">
        <v>168</v>
      </c>
      <c r="AU257" s="230" t="s">
        <v>87</v>
      </c>
      <c r="AY257" s="18" t="s">
        <v>165</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173</v>
      </c>
      <c r="BM257" s="230" t="s">
        <v>282</v>
      </c>
    </row>
    <row r="258" s="2" customFormat="1">
      <c r="A258" s="39"/>
      <c r="B258" s="40"/>
      <c r="C258" s="41"/>
      <c r="D258" s="232" t="s">
        <v>175</v>
      </c>
      <c r="E258" s="41"/>
      <c r="F258" s="233" t="s">
        <v>283</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175</v>
      </c>
      <c r="AU258" s="18" t="s">
        <v>87</v>
      </c>
    </row>
    <row r="259" s="13" customFormat="1">
      <c r="A259" s="13"/>
      <c r="B259" s="236"/>
      <c r="C259" s="237"/>
      <c r="D259" s="232" t="s">
        <v>177</v>
      </c>
      <c r="E259" s="238" t="s">
        <v>40</v>
      </c>
      <c r="F259" s="239" t="s">
        <v>208</v>
      </c>
      <c r="G259" s="237"/>
      <c r="H259" s="238" t="s">
        <v>40</v>
      </c>
      <c r="I259" s="240"/>
      <c r="J259" s="237"/>
      <c r="K259" s="237"/>
      <c r="L259" s="241"/>
      <c r="M259" s="242"/>
      <c r="N259" s="243"/>
      <c r="O259" s="243"/>
      <c r="P259" s="243"/>
      <c r="Q259" s="243"/>
      <c r="R259" s="243"/>
      <c r="S259" s="243"/>
      <c r="T259" s="244"/>
      <c r="U259" s="13"/>
      <c r="V259" s="13"/>
      <c r="W259" s="13"/>
      <c r="X259" s="13"/>
      <c r="Y259" s="13"/>
      <c r="Z259" s="13"/>
      <c r="AA259" s="13"/>
      <c r="AB259" s="13"/>
      <c r="AC259" s="13"/>
      <c r="AD259" s="13"/>
      <c r="AE259" s="13"/>
      <c r="AT259" s="245" t="s">
        <v>177</v>
      </c>
      <c r="AU259" s="245" t="s">
        <v>87</v>
      </c>
      <c r="AV259" s="13" t="s">
        <v>85</v>
      </c>
      <c r="AW259" s="13" t="s">
        <v>38</v>
      </c>
      <c r="AX259" s="13" t="s">
        <v>77</v>
      </c>
      <c r="AY259" s="245" t="s">
        <v>165</v>
      </c>
    </row>
    <row r="260" s="14" customFormat="1">
      <c r="A260" s="14"/>
      <c r="B260" s="246"/>
      <c r="C260" s="247"/>
      <c r="D260" s="232" t="s">
        <v>177</v>
      </c>
      <c r="E260" s="248" t="s">
        <v>40</v>
      </c>
      <c r="F260" s="249" t="s">
        <v>209</v>
      </c>
      <c r="G260" s="247"/>
      <c r="H260" s="250">
        <v>3</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177</v>
      </c>
      <c r="AU260" s="256" t="s">
        <v>87</v>
      </c>
      <c r="AV260" s="14" t="s">
        <v>87</v>
      </c>
      <c r="AW260" s="14" t="s">
        <v>38</v>
      </c>
      <c r="AX260" s="14" t="s">
        <v>77</v>
      </c>
      <c r="AY260" s="256" t="s">
        <v>165</v>
      </c>
    </row>
    <row r="261" s="13" customFormat="1">
      <c r="A261" s="13"/>
      <c r="B261" s="236"/>
      <c r="C261" s="237"/>
      <c r="D261" s="232" t="s">
        <v>177</v>
      </c>
      <c r="E261" s="238" t="s">
        <v>40</v>
      </c>
      <c r="F261" s="239" t="s">
        <v>210</v>
      </c>
      <c r="G261" s="237"/>
      <c r="H261" s="238" t="s">
        <v>40</v>
      </c>
      <c r="I261" s="240"/>
      <c r="J261" s="237"/>
      <c r="K261" s="237"/>
      <c r="L261" s="241"/>
      <c r="M261" s="242"/>
      <c r="N261" s="243"/>
      <c r="O261" s="243"/>
      <c r="P261" s="243"/>
      <c r="Q261" s="243"/>
      <c r="R261" s="243"/>
      <c r="S261" s="243"/>
      <c r="T261" s="244"/>
      <c r="U261" s="13"/>
      <c r="V261" s="13"/>
      <c r="W261" s="13"/>
      <c r="X261" s="13"/>
      <c r="Y261" s="13"/>
      <c r="Z261" s="13"/>
      <c r="AA261" s="13"/>
      <c r="AB261" s="13"/>
      <c r="AC261" s="13"/>
      <c r="AD261" s="13"/>
      <c r="AE261" s="13"/>
      <c r="AT261" s="245" t="s">
        <v>177</v>
      </c>
      <c r="AU261" s="245" t="s">
        <v>87</v>
      </c>
      <c r="AV261" s="13" t="s">
        <v>85</v>
      </c>
      <c r="AW261" s="13" t="s">
        <v>38</v>
      </c>
      <c r="AX261" s="13" t="s">
        <v>77</v>
      </c>
      <c r="AY261" s="245" t="s">
        <v>165</v>
      </c>
    </row>
    <row r="262" s="14" customFormat="1">
      <c r="A262" s="14"/>
      <c r="B262" s="246"/>
      <c r="C262" s="247"/>
      <c r="D262" s="232" t="s">
        <v>177</v>
      </c>
      <c r="E262" s="248" t="s">
        <v>40</v>
      </c>
      <c r="F262" s="249" t="s">
        <v>211</v>
      </c>
      <c r="G262" s="247"/>
      <c r="H262" s="250">
        <v>2.2999999999999998</v>
      </c>
      <c r="I262" s="251"/>
      <c r="J262" s="247"/>
      <c r="K262" s="247"/>
      <c r="L262" s="252"/>
      <c r="M262" s="253"/>
      <c r="N262" s="254"/>
      <c r="O262" s="254"/>
      <c r="P262" s="254"/>
      <c r="Q262" s="254"/>
      <c r="R262" s="254"/>
      <c r="S262" s="254"/>
      <c r="T262" s="255"/>
      <c r="U262" s="14"/>
      <c r="V262" s="14"/>
      <c r="W262" s="14"/>
      <c r="X262" s="14"/>
      <c r="Y262" s="14"/>
      <c r="Z262" s="14"/>
      <c r="AA262" s="14"/>
      <c r="AB262" s="14"/>
      <c r="AC262" s="14"/>
      <c r="AD262" s="14"/>
      <c r="AE262" s="14"/>
      <c r="AT262" s="256" t="s">
        <v>177</v>
      </c>
      <c r="AU262" s="256" t="s">
        <v>87</v>
      </c>
      <c r="AV262" s="14" t="s">
        <v>87</v>
      </c>
      <c r="AW262" s="14" t="s">
        <v>38</v>
      </c>
      <c r="AX262" s="14" t="s">
        <v>77</v>
      </c>
      <c r="AY262" s="256" t="s">
        <v>165</v>
      </c>
    </row>
    <row r="263" s="13" customFormat="1">
      <c r="A263" s="13"/>
      <c r="B263" s="236"/>
      <c r="C263" s="237"/>
      <c r="D263" s="232" t="s">
        <v>177</v>
      </c>
      <c r="E263" s="238" t="s">
        <v>40</v>
      </c>
      <c r="F263" s="239" t="s">
        <v>212</v>
      </c>
      <c r="G263" s="237"/>
      <c r="H263" s="238" t="s">
        <v>40</v>
      </c>
      <c r="I263" s="240"/>
      <c r="J263" s="237"/>
      <c r="K263" s="237"/>
      <c r="L263" s="241"/>
      <c r="M263" s="242"/>
      <c r="N263" s="243"/>
      <c r="O263" s="243"/>
      <c r="P263" s="243"/>
      <c r="Q263" s="243"/>
      <c r="R263" s="243"/>
      <c r="S263" s="243"/>
      <c r="T263" s="244"/>
      <c r="U263" s="13"/>
      <c r="V263" s="13"/>
      <c r="W263" s="13"/>
      <c r="X263" s="13"/>
      <c r="Y263" s="13"/>
      <c r="Z263" s="13"/>
      <c r="AA263" s="13"/>
      <c r="AB263" s="13"/>
      <c r="AC263" s="13"/>
      <c r="AD263" s="13"/>
      <c r="AE263" s="13"/>
      <c r="AT263" s="245" t="s">
        <v>177</v>
      </c>
      <c r="AU263" s="245" t="s">
        <v>87</v>
      </c>
      <c r="AV263" s="13" t="s">
        <v>85</v>
      </c>
      <c r="AW263" s="13" t="s">
        <v>38</v>
      </c>
      <c r="AX263" s="13" t="s">
        <v>77</v>
      </c>
      <c r="AY263" s="245" t="s">
        <v>165</v>
      </c>
    </row>
    <row r="264" s="14" customFormat="1">
      <c r="A264" s="14"/>
      <c r="B264" s="246"/>
      <c r="C264" s="247"/>
      <c r="D264" s="232" t="s">
        <v>177</v>
      </c>
      <c r="E264" s="248" t="s">
        <v>40</v>
      </c>
      <c r="F264" s="249" t="s">
        <v>213</v>
      </c>
      <c r="G264" s="247"/>
      <c r="H264" s="250">
        <v>10.1</v>
      </c>
      <c r="I264" s="251"/>
      <c r="J264" s="247"/>
      <c r="K264" s="247"/>
      <c r="L264" s="252"/>
      <c r="M264" s="253"/>
      <c r="N264" s="254"/>
      <c r="O264" s="254"/>
      <c r="P264" s="254"/>
      <c r="Q264" s="254"/>
      <c r="R264" s="254"/>
      <c r="S264" s="254"/>
      <c r="T264" s="255"/>
      <c r="U264" s="14"/>
      <c r="V264" s="14"/>
      <c r="W264" s="14"/>
      <c r="X264" s="14"/>
      <c r="Y264" s="14"/>
      <c r="Z264" s="14"/>
      <c r="AA264" s="14"/>
      <c r="AB264" s="14"/>
      <c r="AC264" s="14"/>
      <c r="AD264" s="14"/>
      <c r="AE264" s="14"/>
      <c r="AT264" s="256" t="s">
        <v>177</v>
      </c>
      <c r="AU264" s="256" t="s">
        <v>87</v>
      </c>
      <c r="AV264" s="14" t="s">
        <v>87</v>
      </c>
      <c r="AW264" s="14" t="s">
        <v>38</v>
      </c>
      <c r="AX264" s="14" t="s">
        <v>77</v>
      </c>
      <c r="AY264" s="256" t="s">
        <v>165</v>
      </c>
    </row>
    <row r="265" s="13" customFormat="1">
      <c r="A265" s="13"/>
      <c r="B265" s="236"/>
      <c r="C265" s="237"/>
      <c r="D265" s="232" t="s">
        <v>177</v>
      </c>
      <c r="E265" s="238" t="s">
        <v>40</v>
      </c>
      <c r="F265" s="239" t="s">
        <v>214</v>
      </c>
      <c r="G265" s="237"/>
      <c r="H265" s="238" t="s">
        <v>40</v>
      </c>
      <c r="I265" s="240"/>
      <c r="J265" s="237"/>
      <c r="K265" s="237"/>
      <c r="L265" s="241"/>
      <c r="M265" s="242"/>
      <c r="N265" s="243"/>
      <c r="O265" s="243"/>
      <c r="P265" s="243"/>
      <c r="Q265" s="243"/>
      <c r="R265" s="243"/>
      <c r="S265" s="243"/>
      <c r="T265" s="244"/>
      <c r="U265" s="13"/>
      <c r="V265" s="13"/>
      <c r="W265" s="13"/>
      <c r="X265" s="13"/>
      <c r="Y265" s="13"/>
      <c r="Z265" s="13"/>
      <c r="AA265" s="13"/>
      <c r="AB265" s="13"/>
      <c r="AC265" s="13"/>
      <c r="AD265" s="13"/>
      <c r="AE265" s="13"/>
      <c r="AT265" s="245" t="s">
        <v>177</v>
      </c>
      <c r="AU265" s="245" t="s">
        <v>87</v>
      </c>
      <c r="AV265" s="13" t="s">
        <v>85</v>
      </c>
      <c r="AW265" s="13" t="s">
        <v>38</v>
      </c>
      <c r="AX265" s="13" t="s">
        <v>77</v>
      </c>
      <c r="AY265" s="245" t="s">
        <v>165</v>
      </c>
    </row>
    <row r="266" s="14" customFormat="1">
      <c r="A266" s="14"/>
      <c r="B266" s="246"/>
      <c r="C266" s="247"/>
      <c r="D266" s="232" t="s">
        <v>177</v>
      </c>
      <c r="E266" s="248" t="s">
        <v>40</v>
      </c>
      <c r="F266" s="249" t="s">
        <v>215</v>
      </c>
      <c r="G266" s="247"/>
      <c r="H266" s="250">
        <v>14.4</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177</v>
      </c>
      <c r="AU266" s="256" t="s">
        <v>87</v>
      </c>
      <c r="AV266" s="14" t="s">
        <v>87</v>
      </c>
      <c r="AW266" s="14" t="s">
        <v>38</v>
      </c>
      <c r="AX266" s="14" t="s">
        <v>77</v>
      </c>
      <c r="AY266" s="256" t="s">
        <v>165</v>
      </c>
    </row>
    <row r="267" s="15" customFormat="1">
      <c r="A267" s="15"/>
      <c r="B267" s="257"/>
      <c r="C267" s="258"/>
      <c r="D267" s="232" t="s">
        <v>177</v>
      </c>
      <c r="E267" s="259" t="s">
        <v>40</v>
      </c>
      <c r="F267" s="260" t="s">
        <v>186</v>
      </c>
      <c r="G267" s="258"/>
      <c r="H267" s="261">
        <v>29.799999999999997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177</v>
      </c>
      <c r="AU267" s="267" t="s">
        <v>87</v>
      </c>
      <c r="AV267" s="15" t="s">
        <v>173</v>
      </c>
      <c r="AW267" s="15" t="s">
        <v>38</v>
      </c>
      <c r="AX267" s="15" t="s">
        <v>85</v>
      </c>
      <c r="AY267" s="267" t="s">
        <v>165</v>
      </c>
    </row>
    <row r="268" s="2" customFormat="1" ht="16.5" customHeight="1">
      <c r="A268" s="39"/>
      <c r="B268" s="40"/>
      <c r="C268" s="219" t="s">
        <v>284</v>
      </c>
      <c r="D268" s="219" t="s">
        <v>168</v>
      </c>
      <c r="E268" s="220" t="s">
        <v>285</v>
      </c>
      <c r="F268" s="221" t="s">
        <v>286</v>
      </c>
      <c r="G268" s="222" t="s">
        <v>287</v>
      </c>
      <c r="H268" s="223">
        <v>3</v>
      </c>
      <c r="I268" s="224"/>
      <c r="J268" s="225">
        <f>ROUND(I268*H268,2)</f>
        <v>0</v>
      </c>
      <c r="K268" s="221" t="s">
        <v>172</v>
      </c>
      <c r="L268" s="45"/>
      <c r="M268" s="226" t="s">
        <v>40</v>
      </c>
      <c r="N268" s="227" t="s">
        <v>48</v>
      </c>
      <c r="O268" s="85"/>
      <c r="P268" s="228">
        <f>O268*H268</f>
        <v>0</v>
      </c>
      <c r="Q268" s="228">
        <v>0.04684</v>
      </c>
      <c r="R268" s="228">
        <f>Q268*H268</f>
        <v>0.14052000000000001</v>
      </c>
      <c r="S268" s="228">
        <v>0</v>
      </c>
      <c r="T268" s="229">
        <f>S268*H268</f>
        <v>0</v>
      </c>
      <c r="U268" s="39"/>
      <c r="V268" s="39"/>
      <c r="W268" s="39"/>
      <c r="X268" s="39"/>
      <c r="Y268" s="39"/>
      <c r="Z268" s="39"/>
      <c r="AA268" s="39"/>
      <c r="AB268" s="39"/>
      <c r="AC268" s="39"/>
      <c r="AD268" s="39"/>
      <c r="AE268" s="39"/>
      <c r="AR268" s="230" t="s">
        <v>173</v>
      </c>
      <c r="AT268" s="230" t="s">
        <v>168</v>
      </c>
      <c r="AU268" s="230" t="s">
        <v>87</v>
      </c>
      <c r="AY268" s="18" t="s">
        <v>165</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173</v>
      </c>
      <c r="BM268" s="230" t="s">
        <v>288</v>
      </c>
    </row>
    <row r="269" s="2" customFormat="1">
      <c r="A269" s="39"/>
      <c r="B269" s="40"/>
      <c r="C269" s="41"/>
      <c r="D269" s="232" t="s">
        <v>175</v>
      </c>
      <c r="E269" s="41"/>
      <c r="F269" s="233" t="s">
        <v>289</v>
      </c>
      <c r="G269" s="41"/>
      <c r="H269" s="41"/>
      <c r="I269" s="137"/>
      <c r="J269" s="41"/>
      <c r="K269" s="41"/>
      <c r="L269" s="45"/>
      <c r="M269" s="234"/>
      <c r="N269" s="235"/>
      <c r="O269" s="85"/>
      <c r="P269" s="85"/>
      <c r="Q269" s="85"/>
      <c r="R269" s="85"/>
      <c r="S269" s="85"/>
      <c r="T269" s="86"/>
      <c r="U269" s="39"/>
      <c r="V269" s="39"/>
      <c r="W269" s="39"/>
      <c r="X269" s="39"/>
      <c r="Y269" s="39"/>
      <c r="Z269" s="39"/>
      <c r="AA269" s="39"/>
      <c r="AB269" s="39"/>
      <c r="AC269" s="39"/>
      <c r="AD269" s="39"/>
      <c r="AE269" s="39"/>
      <c r="AT269" s="18" t="s">
        <v>175</v>
      </c>
      <c r="AU269" s="18" t="s">
        <v>87</v>
      </c>
    </row>
    <row r="270" s="2" customFormat="1">
      <c r="A270" s="39"/>
      <c r="B270" s="40"/>
      <c r="C270" s="41"/>
      <c r="D270" s="232" t="s">
        <v>192</v>
      </c>
      <c r="E270" s="41"/>
      <c r="F270" s="268" t="s">
        <v>290</v>
      </c>
      <c r="G270" s="41"/>
      <c r="H270" s="41"/>
      <c r="I270" s="137"/>
      <c r="J270" s="41"/>
      <c r="K270" s="41"/>
      <c r="L270" s="45"/>
      <c r="M270" s="234"/>
      <c r="N270" s="235"/>
      <c r="O270" s="85"/>
      <c r="P270" s="85"/>
      <c r="Q270" s="85"/>
      <c r="R270" s="85"/>
      <c r="S270" s="85"/>
      <c r="T270" s="86"/>
      <c r="U270" s="39"/>
      <c r="V270" s="39"/>
      <c r="W270" s="39"/>
      <c r="X270" s="39"/>
      <c r="Y270" s="39"/>
      <c r="Z270" s="39"/>
      <c r="AA270" s="39"/>
      <c r="AB270" s="39"/>
      <c r="AC270" s="39"/>
      <c r="AD270" s="39"/>
      <c r="AE270" s="39"/>
      <c r="AT270" s="18" t="s">
        <v>192</v>
      </c>
      <c r="AU270" s="18" t="s">
        <v>87</v>
      </c>
    </row>
    <row r="271" s="13" customFormat="1">
      <c r="A271" s="13"/>
      <c r="B271" s="236"/>
      <c r="C271" s="237"/>
      <c r="D271" s="232" t="s">
        <v>177</v>
      </c>
      <c r="E271" s="238" t="s">
        <v>40</v>
      </c>
      <c r="F271" s="239" t="s">
        <v>291</v>
      </c>
      <c r="G271" s="237"/>
      <c r="H271" s="238" t="s">
        <v>40</v>
      </c>
      <c r="I271" s="240"/>
      <c r="J271" s="237"/>
      <c r="K271" s="237"/>
      <c r="L271" s="241"/>
      <c r="M271" s="242"/>
      <c r="N271" s="243"/>
      <c r="O271" s="243"/>
      <c r="P271" s="243"/>
      <c r="Q271" s="243"/>
      <c r="R271" s="243"/>
      <c r="S271" s="243"/>
      <c r="T271" s="244"/>
      <c r="U271" s="13"/>
      <c r="V271" s="13"/>
      <c r="W271" s="13"/>
      <c r="X271" s="13"/>
      <c r="Y271" s="13"/>
      <c r="Z271" s="13"/>
      <c r="AA271" s="13"/>
      <c r="AB271" s="13"/>
      <c r="AC271" s="13"/>
      <c r="AD271" s="13"/>
      <c r="AE271" s="13"/>
      <c r="AT271" s="245" t="s">
        <v>177</v>
      </c>
      <c r="AU271" s="245" t="s">
        <v>87</v>
      </c>
      <c r="AV271" s="13" t="s">
        <v>85</v>
      </c>
      <c r="AW271" s="13" t="s">
        <v>38</v>
      </c>
      <c r="AX271" s="13" t="s">
        <v>77</v>
      </c>
      <c r="AY271" s="245" t="s">
        <v>165</v>
      </c>
    </row>
    <row r="272" s="14" customFormat="1">
      <c r="A272" s="14"/>
      <c r="B272" s="246"/>
      <c r="C272" s="247"/>
      <c r="D272" s="232" t="s">
        <v>177</v>
      </c>
      <c r="E272" s="248" t="s">
        <v>40</v>
      </c>
      <c r="F272" s="249" t="s">
        <v>87</v>
      </c>
      <c r="G272" s="247"/>
      <c r="H272" s="250">
        <v>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177</v>
      </c>
      <c r="AU272" s="256" t="s">
        <v>87</v>
      </c>
      <c r="AV272" s="14" t="s">
        <v>87</v>
      </c>
      <c r="AW272" s="14" t="s">
        <v>38</v>
      </c>
      <c r="AX272" s="14" t="s">
        <v>77</v>
      </c>
      <c r="AY272" s="256" t="s">
        <v>165</v>
      </c>
    </row>
    <row r="273" s="13" customFormat="1">
      <c r="A273" s="13"/>
      <c r="B273" s="236"/>
      <c r="C273" s="237"/>
      <c r="D273" s="232" t="s">
        <v>177</v>
      </c>
      <c r="E273" s="238" t="s">
        <v>40</v>
      </c>
      <c r="F273" s="239" t="s">
        <v>292</v>
      </c>
      <c r="G273" s="237"/>
      <c r="H273" s="238" t="s">
        <v>40</v>
      </c>
      <c r="I273" s="240"/>
      <c r="J273" s="237"/>
      <c r="K273" s="237"/>
      <c r="L273" s="241"/>
      <c r="M273" s="242"/>
      <c r="N273" s="243"/>
      <c r="O273" s="243"/>
      <c r="P273" s="243"/>
      <c r="Q273" s="243"/>
      <c r="R273" s="243"/>
      <c r="S273" s="243"/>
      <c r="T273" s="244"/>
      <c r="U273" s="13"/>
      <c r="V273" s="13"/>
      <c r="W273" s="13"/>
      <c r="X273" s="13"/>
      <c r="Y273" s="13"/>
      <c r="Z273" s="13"/>
      <c r="AA273" s="13"/>
      <c r="AB273" s="13"/>
      <c r="AC273" s="13"/>
      <c r="AD273" s="13"/>
      <c r="AE273" s="13"/>
      <c r="AT273" s="245" t="s">
        <v>177</v>
      </c>
      <c r="AU273" s="245" t="s">
        <v>87</v>
      </c>
      <c r="AV273" s="13" t="s">
        <v>85</v>
      </c>
      <c r="AW273" s="13" t="s">
        <v>38</v>
      </c>
      <c r="AX273" s="13" t="s">
        <v>77</v>
      </c>
      <c r="AY273" s="245" t="s">
        <v>165</v>
      </c>
    </row>
    <row r="274" s="14" customFormat="1">
      <c r="A274" s="14"/>
      <c r="B274" s="246"/>
      <c r="C274" s="247"/>
      <c r="D274" s="232" t="s">
        <v>177</v>
      </c>
      <c r="E274" s="248" t="s">
        <v>40</v>
      </c>
      <c r="F274" s="249" t="s">
        <v>85</v>
      </c>
      <c r="G274" s="247"/>
      <c r="H274" s="250">
        <v>1</v>
      </c>
      <c r="I274" s="251"/>
      <c r="J274" s="247"/>
      <c r="K274" s="247"/>
      <c r="L274" s="252"/>
      <c r="M274" s="253"/>
      <c r="N274" s="254"/>
      <c r="O274" s="254"/>
      <c r="P274" s="254"/>
      <c r="Q274" s="254"/>
      <c r="R274" s="254"/>
      <c r="S274" s="254"/>
      <c r="T274" s="255"/>
      <c r="U274" s="14"/>
      <c r="V274" s="14"/>
      <c r="W274" s="14"/>
      <c r="X274" s="14"/>
      <c r="Y274" s="14"/>
      <c r="Z274" s="14"/>
      <c r="AA274" s="14"/>
      <c r="AB274" s="14"/>
      <c r="AC274" s="14"/>
      <c r="AD274" s="14"/>
      <c r="AE274" s="14"/>
      <c r="AT274" s="256" t="s">
        <v>177</v>
      </c>
      <c r="AU274" s="256" t="s">
        <v>87</v>
      </c>
      <c r="AV274" s="14" t="s">
        <v>87</v>
      </c>
      <c r="AW274" s="14" t="s">
        <v>38</v>
      </c>
      <c r="AX274" s="14" t="s">
        <v>77</v>
      </c>
      <c r="AY274" s="256" t="s">
        <v>165</v>
      </c>
    </row>
    <row r="275" s="15" customFormat="1">
      <c r="A275" s="15"/>
      <c r="B275" s="257"/>
      <c r="C275" s="258"/>
      <c r="D275" s="232" t="s">
        <v>177</v>
      </c>
      <c r="E275" s="259" t="s">
        <v>40</v>
      </c>
      <c r="F275" s="260" t="s">
        <v>186</v>
      </c>
      <c r="G275" s="258"/>
      <c r="H275" s="261">
        <v>3</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177</v>
      </c>
      <c r="AU275" s="267" t="s">
        <v>87</v>
      </c>
      <c r="AV275" s="15" t="s">
        <v>173</v>
      </c>
      <c r="AW275" s="15" t="s">
        <v>38</v>
      </c>
      <c r="AX275" s="15" t="s">
        <v>85</v>
      </c>
      <c r="AY275" s="267" t="s">
        <v>165</v>
      </c>
    </row>
    <row r="276" s="2" customFormat="1" ht="16.5" customHeight="1">
      <c r="A276" s="39"/>
      <c r="B276" s="40"/>
      <c r="C276" s="219" t="s">
        <v>8</v>
      </c>
      <c r="D276" s="219" t="s">
        <v>168</v>
      </c>
      <c r="E276" s="220" t="s">
        <v>285</v>
      </c>
      <c r="F276" s="221" t="s">
        <v>286</v>
      </c>
      <c r="G276" s="222" t="s">
        <v>287</v>
      </c>
      <c r="H276" s="223">
        <v>1</v>
      </c>
      <c r="I276" s="224"/>
      <c r="J276" s="225">
        <f>ROUND(I276*H276,2)</f>
        <v>0</v>
      </c>
      <c r="K276" s="221" t="s">
        <v>172</v>
      </c>
      <c r="L276" s="45"/>
      <c r="M276" s="226" t="s">
        <v>40</v>
      </c>
      <c r="N276" s="227" t="s">
        <v>48</v>
      </c>
      <c r="O276" s="85"/>
      <c r="P276" s="228">
        <f>O276*H276</f>
        <v>0</v>
      </c>
      <c r="Q276" s="228">
        <v>0.04684</v>
      </c>
      <c r="R276" s="228">
        <f>Q276*H276</f>
        <v>0.04684</v>
      </c>
      <c r="S276" s="228">
        <v>0</v>
      </c>
      <c r="T276" s="229">
        <f>S276*H276</f>
        <v>0</v>
      </c>
      <c r="U276" s="39"/>
      <c r="V276" s="39"/>
      <c r="W276" s="39"/>
      <c r="X276" s="39"/>
      <c r="Y276" s="39"/>
      <c r="Z276" s="39"/>
      <c r="AA276" s="39"/>
      <c r="AB276" s="39"/>
      <c r="AC276" s="39"/>
      <c r="AD276" s="39"/>
      <c r="AE276" s="39"/>
      <c r="AR276" s="230" t="s">
        <v>173</v>
      </c>
      <c r="AT276" s="230" t="s">
        <v>168</v>
      </c>
      <c r="AU276" s="230" t="s">
        <v>87</v>
      </c>
      <c r="AY276" s="18" t="s">
        <v>165</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173</v>
      </c>
      <c r="BM276" s="230" t="s">
        <v>293</v>
      </c>
    </row>
    <row r="277" s="2" customFormat="1">
      <c r="A277" s="39"/>
      <c r="B277" s="40"/>
      <c r="C277" s="41"/>
      <c r="D277" s="232" t="s">
        <v>175</v>
      </c>
      <c r="E277" s="41"/>
      <c r="F277" s="233" t="s">
        <v>289</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175</v>
      </c>
      <c r="AU277" s="18" t="s">
        <v>87</v>
      </c>
    </row>
    <row r="278" s="2" customFormat="1">
      <c r="A278" s="39"/>
      <c r="B278" s="40"/>
      <c r="C278" s="41"/>
      <c r="D278" s="232" t="s">
        <v>192</v>
      </c>
      <c r="E278" s="41"/>
      <c r="F278" s="268" t="s">
        <v>290</v>
      </c>
      <c r="G278" s="41"/>
      <c r="H278" s="41"/>
      <c r="I278" s="137"/>
      <c r="J278" s="41"/>
      <c r="K278" s="41"/>
      <c r="L278" s="45"/>
      <c r="M278" s="234"/>
      <c r="N278" s="235"/>
      <c r="O278" s="85"/>
      <c r="P278" s="85"/>
      <c r="Q278" s="85"/>
      <c r="R278" s="85"/>
      <c r="S278" s="85"/>
      <c r="T278" s="86"/>
      <c r="U278" s="39"/>
      <c r="V278" s="39"/>
      <c r="W278" s="39"/>
      <c r="X278" s="39"/>
      <c r="Y278" s="39"/>
      <c r="Z278" s="39"/>
      <c r="AA278" s="39"/>
      <c r="AB278" s="39"/>
      <c r="AC278" s="39"/>
      <c r="AD278" s="39"/>
      <c r="AE278" s="39"/>
      <c r="AT278" s="18" t="s">
        <v>192</v>
      </c>
      <c r="AU278" s="18" t="s">
        <v>87</v>
      </c>
    </row>
    <row r="279" s="13" customFormat="1">
      <c r="A279" s="13"/>
      <c r="B279" s="236"/>
      <c r="C279" s="237"/>
      <c r="D279" s="232" t="s">
        <v>177</v>
      </c>
      <c r="E279" s="238" t="s">
        <v>40</v>
      </c>
      <c r="F279" s="239" t="s">
        <v>294</v>
      </c>
      <c r="G279" s="237"/>
      <c r="H279" s="238" t="s">
        <v>40</v>
      </c>
      <c r="I279" s="240"/>
      <c r="J279" s="237"/>
      <c r="K279" s="237"/>
      <c r="L279" s="241"/>
      <c r="M279" s="242"/>
      <c r="N279" s="243"/>
      <c r="O279" s="243"/>
      <c r="P279" s="243"/>
      <c r="Q279" s="243"/>
      <c r="R279" s="243"/>
      <c r="S279" s="243"/>
      <c r="T279" s="244"/>
      <c r="U279" s="13"/>
      <c r="V279" s="13"/>
      <c r="W279" s="13"/>
      <c r="X279" s="13"/>
      <c r="Y279" s="13"/>
      <c r="Z279" s="13"/>
      <c r="AA279" s="13"/>
      <c r="AB279" s="13"/>
      <c r="AC279" s="13"/>
      <c r="AD279" s="13"/>
      <c r="AE279" s="13"/>
      <c r="AT279" s="245" t="s">
        <v>177</v>
      </c>
      <c r="AU279" s="245" t="s">
        <v>87</v>
      </c>
      <c r="AV279" s="13" t="s">
        <v>85</v>
      </c>
      <c r="AW279" s="13" t="s">
        <v>38</v>
      </c>
      <c r="AX279" s="13" t="s">
        <v>77</v>
      </c>
      <c r="AY279" s="245" t="s">
        <v>165</v>
      </c>
    </row>
    <row r="280" s="14" customFormat="1">
      <c r="A280" s="14"/>
      <c r="B280" s="246"/>
      <c r="C280" s="247"/>
      <c r="D280" s="232" t="s">
        <v>177</v>
      </c>
      <c r="E280" s="248" t="s">
        <v>40</v>
      </c>
      <c r="F280" s="249" t="s">
        <v>85</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177</v>
      </c>
      <c r="AU280" s="256" t="s">
        <v>87</v>
      </c>
      <c r="AV280" s="14" t="s">
        <v>87</v>
      </c>
      <c r="AW280" s="14" t="s">
        <v>38</v>
      </c>
      <c r="AX280" s="14" t="s">
        <v>85</v>
      </c>
      <c r="AY280" s="256" t="s">
        <v>165</v>
      </c>
    </row>
    <row r="281" s="2" customFormat="1" ht="24" customHeight="1">
      <c r="A281" s="39"/>
      <c r="B281" s="40"/>
      <c r="C281" s="269" t="s">
        <v>295</v>
      </c>
      <c r="D281" s="269" t="s">
        <v>296</v>
      </c>
      <c r="E281" s="270" t="s">
        <v>297</v>
      </c>
      <c r="F281" s="271" t="s">
        <v>298</v>
      </c>
      <c r="G281" s="272" t="s">
        <v>287</v>
      </c>
      <c r="H281" s="273">
        <v>1</v>
      </c>
      <c r="I281" s="274"/>
      <c r="J281" s="275">
        <f>ROUND(I281*H281,2)</f>
        <v>0</v>
      </c>
      <c r="K281" s="271" t="s">
        <v>172</v>
      </c>
      <c r="L281" s="276"/>
      <c r="M281" s="277" t="s">
        <v>40</v>
      </c>
      <c r="N281" s="278" t="s">
        <v>48</v>
      </c>
      <c r="O281" s="85"/>
      <c r="P281" s="228">
        <f>O281*H281</f>
        <v>0</v>
      </c>
      <c r="Q281" s="228">
        <v>0.017000000000000001</v>
      </c>
      <c r="R281" s="228">
        <f>Q281*H281</f>
        <v>0.017000000000000001</v>
      </c>
      <c r="S281" s="228">
        <v>0</v>
      </c>
      <c r="T281" s="229">
        <f>S281*H281</f>
        <v>0</v>
      </c>
      <c r="U281" s="39"/>
      <c r="V281" s="39"/>
      <c r="W281" s="39"/>
      <c r="X281" s="39"/>
      <c r="Y281" s="39"/>
      <c r="Z281" s="39"/>
      <c r="AA281" s="39"/>
      <c r="AB281" s="39"/>
      <c r="AC281" s="39"/>
      <c r="AD281" s="39"/>
      <c r="AE281" s="39"/>
      <c r="AR281" s="230" t="s">
        <v>244</v>
      </c>
      <c r="AT281" s="230" t="s">
        <v>296</v>
      </c>
      <c r="AU281" s="230" t="s">
        <v>87</v>
      </c>
      <c r="AY281" s="18" t="s">
        <v>165</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173</v>
      </c>
      <c r="BM281" s="230" t="s">
        <v>299</v>
      </c>
    </row>
    <row r="282" s="2" customFormat="1">
      <c r="A282" s="39"/>
      <c r="B282" s="40"/>
      <c r="C282" s="41"/>
      <c r="D282" s="232" t="s">
        <v>175</v>
      </c>
      <c r="E282" s="41"/>
      <c r="F282" s="233" t="s">
        <v>298</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175</v>
      </c>
      <c r="AU282" s="18" t="s">
        <v>87</v>
      </c>
    </row>
    <row r="283" s="12" customFormat="1" ht="22.8" customHeight="1">
      <c r="A283" s="12"/>
      <c r="B283" s="203"/>
      <c r="C283" s="204"/>
      <c r="D283" s="205" t="s">
        <v>76</v>
      </c>
      <c r="E283" s="217" t="s">
        <v>249</v>
      </c>
      <c r="F283" s="217" t="s">
        <v>300</v>
      </c>
      <c r="G283" s="204"/>
      <c r="H283" s="204"/>
      <c r="I283" s="207"/>
      <c r="J283" s="218">
        <f>BK283</f>
        <v>0</v>
      </c>
      <c r="K283" s="204"/>
      <c r="L283" s="209"/>
      <c r="M283" s="210"/>
      <c r="N283" s="211"/>
      <c r="O283" s="211"/>
      <c r="P283" s="212">
        <f>SUM(P284:P393)</f>
        <v>0</v>
      </c>
      <c r="Q283" s="211"/>
      <c r="R283" s="212">
        <f>SUM(R284:R393)</f>
        <v>0.0011920000000000001</v>
      </c>
      <c r="S283" s="211"/>
      <c r="T283" s="213">
        <f>SUM(T284:T393)</f>
        <v>14.647955</v>
      </c>
      <c r="U283" s="12"/>
      <c r="V283" s="12"/>
      <c r="W283" s="12"/>
      <c r="X283" s="12"/>
      <c r="Y283" s="12"/>
      <c r="Z283" s="12"/>
      <c r="AA283" s="12"/>
      <c r="AB283" s="12"/>
      <c r="AC283" s="12"/>
      <c r="AD283" s="12"/>
      <c r="AE283" s="12"/>
      <c r="AR283" s="214" t="s">
        <v>85</v>
      </c>
      <c r="AT283" s="215" t="s">
        <v>76</v>
      </c>
      <c r="AU283" s="215" t="s">
        <v>85</v>
      </c>
      <c r="AY283" s="214" t="s">
        <v>165</v>
      </c>
      <c r="BK283" s="216">
        <f>SUM(BK284:BK393)</f>
        <v>0</v>
      </c>
    </row>
    <row r="284" s="2" customFormat="1" ht="24" customHeight="1">
      <c r="A284" s="39"/>
      <c r="B284" s="40"/>
      <c r="C284" s="219" t="s">
        <v>301</v>
      </c>
      <c r="D284" s="219" t="s">
        <v>168</v>
      </c>
      <c r="E284" s="220" t="s">
        <v>302</v>
      </c>
      <c r="F284" s="221" t="s">
        <v>303</v>
      </c>
      <c r="G284" s="222" t="s">
        <v>171</v>
      </c>
      <c r="H284" s="223">
        <v>29.800000000000001</v>
      </c>
      <c r="I284" s="224"/>
      <c r="J284" s="225">
        <f>ROUND(I284*H284,2)</f>
        <v>0</v>
      </c>
      <c r="K284" s="221" t="s">
        <v>172</v>
      </c>
      <c r="L284" s="45"/>
      <c r="M284" s="226" t="s">
        <v>40</v>
      </c>
      <c r="N284" s="227" t="s">
        <v>48</v>
      </c>
      <c r="O284" s="85"/>
      <c r="P284" s="228">
        <f>O284*H284</f>
        <v>0</v>
      </c>
      <c r="Q284" s="228">
        <v>4.0000000000000003E-05</v>
      </c>
      <c r="R284" s="228">
        <f>Q284*H284</f>
        <v>0.0011920000000000001</v>
      </c>
      <c r="S284" s="228">
        <v>0</v>
      </c>
      <c r="T284" s="229">
        <f>S284*H284</f>
        <v>0</v>
      </c>
      <c r="U284" s="39"/>
      <c r="V284" s="39"/>
      <c r="W284" s="39"/>
      <c r="X284" s="39"/>
      <c r="Y284" s="39"/>
      <c r="Z284" s="39"/>
      <c r="AA284" s="39"/>
      <c r="AB284" s="39"/>
      <c r="AC284" s="39"/>
      <c r="AD284" s="39"/>
      <c r="AE284" s="39"/>
      <c r="AR284" s="230" t="s">
        <v>173</v>
      </c>
      <c r="AT284" s="230" t="s">
        <v>168</v>
      </c>
      <c r="AU284" s="230" t="s">
        <v>87</v>
      </c>
      <c r="AY284" s="18" t="s">
        <v>165</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173</v>
      </c>
      <c r="BM284" s="230" t="s">
        <v>304</v>
      </c>
    </row>
    <row r="285" s="2" customFormat="1">
      <c r="A285" s="39"/>
      <c r="B285" s="40"/>
      <c r="C285" s="41"/>
      <c r="D285" s="232" t="s">
        <v>175</v>
      </c>
      <c r="E285" s="41"/>
      <c r="F285" s="233" t="s">
        <v>305</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175</v>
      </c>
      <c r="AU285" s="18" t="s">
        <v>87</v>
      </c>
    </row>
    <row r="286" s="2" customFormat="1">
      <c r="A286" s="39"/>
      <c r="B286" s="40"/>
      <c r="C286" s="41"/>
      <c r="D286" s="232" t="s">
        <v>192</v>
      </c>
      <c r="E286" s="41"/>
      <c r="F286" s="268" t="s">
        <v>306</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192</v>
      </c>
      <c r="AU286" s="18" t="s">
        <v>87</v>
      </c>
    </row>
    <row r="287" s="13" customFormat="1">
      <c r="A287" s="13"/>
      <c r="B287" s="236"/>
      <c r="C287" s="237"/>
      <c r="D287" s="232" t="s">
        <v>177</v>
      </c>
      <c r="E287" s="238" t="s">
        <v>40</v>
      </c>
      <c r="F287" s="239" t="s">
        <v>208</v>
      </c>
      <c r="G287" s="237"/>
      <c r="H287" s="238" t="s">
        <v>40</v>
      </c>
      <c r="I287" s="240"/>
      <c r="J287" s="237"/>
      <c r="K287" s="237"/>
      <c r="L287" s="241"/>
      <c r="M287" s="242"/>
      <c r="N287" s="243"/>
      <c r="O287" s="243"/>
      <c r="P287" s="243"/>
      <c r="Q287" s="243"/>
      <c r="R287" s="243"/>
      <c r="S287" s="243"/>
      <c r="T287" s="244"/>
      <c r="U287" s="13"/>
      <c r="V287" s="13"/>
      <c r="W287" s="13"/>
      <c r="X287" s="13"/>
      <c r="Y287" s="13"/>
      <c r="Z287" s="13"/>
      <c r="AA287" s="13"/>
      <c r="AB287" s="13"/>
      <c r="AC287" s="13"/>
      <c r="AD287" s="13"/>
      <c r="AE287" s="13"/>
      <c r="AT287" s="245" t="s">
        <v>177</v>
      </c>
      <c r="AU287" s="245" t="s">
        <v>87</v>
      </c>
      <c r="AV287" s="13" t="s">
        <v>85</v>
      </c>
      <c r="AW287" s="13" t="s">
        <v>38</v>
      </c>
      <c r="AX287" s="13" t="s">
        <v>77</v>
      </c>
      <c r="AY287" s="245" t="s">
        <v>165</v>
      </c>
    </row>
    <row r="288" s="14" customFormat="1">
      <c r="A288" s="14"/>
      <c r="B288" s="246"/>
      <c r="C288" s="247"/>
      <c r="D288" s="232" t="s">
        <v>177</v>
      </c>
      <c r="E288" s="248" t="s">
        <v>40</v>
      </c>
      <c r="F288" s="249" t="s">
        <v>209</v>
      </c>
      <c r="G288" s="247"/>
      <c r="H288" s="250">
        <v>3</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177</v>
      </c>
      <c r="AU288" s="256" t="s">
        <v>87</v>
      </c>
      <c r="AV288" s="14" t="s">
        <v>87</v>
      </c>
      <c r="AW288" s="14" t="s">
        <v>38</v>
      </c>
      <c r="AX288" s="14" t="s">
        <v>77</v>
      </c>
      <c r="AY288" s="256" t="s">
        <v>165</v>
      </c>
    </row>
    <row r="289" s="13" customFormat="1">
      <c r="A289" s="13"/>
      <c r="B289" s="236"/>
      <c r="C289" s="237"/>
      <c r="D289" s="232" t="s">
        <v>177</v>
      </c>
      <c r="E289" s="238" t="s">
        <v>40</v>
      </c>
      <c r="F289" s="239" t="s">
        <v>210</v>
      </c>
      <c r="G289" s="237"/>
      <c r="H289" s="238" t="s">
        <v>40</v>
      </c>
      <c r="I289" s="240"/>
      <c r="J289" s="237"/>
      <c r="K289" s="237"/>
      <c r="L289" s="241"/>
      <c r="M289" s="242"/>
      <c r="N289" s="243"/>
      <c r="O289" s="243"/>
      <c r="P289" s="243"/>
      <c r="Q289" s="243"/>
      <c r="R289" s="243"/>
      <c r="S289" s="243"/>
      <c r="T289" s="244"/>
      <c r="U289" s="13"/>
      <c r="V289" s="13"/>
      <c r="W289" s="13"/>
      <c r="X289" s="13"/>
      <c r="Y289" s="13"/>
      <c r="Z289" s="13"/>
      <c r="AA289" s="13"/>
      <c r="AB289" s="13"/>
      <c r="AC289" s="13"/>
      <c r="AD289" s="13"/>
      <c r="AE289" s="13"/>
      <c r="AT289" s="245" t="s">
        <v>177</v>
      </c>
      <c r="AU289" s="245" t="s">
        <v>87</v>
      </c>
      <c r="AV289" s="13" t="s">
        <v>85</v>
      </c>
      <c r="AW289" s="13" t="s">
        <v>38</v>
      </c>
      <c r="AX289" s="13" t="s">
        <v>77</v>
      </c>
      <c r="AY289" s="245" t="s">
        <v>165</v>
      </c>
    </row>
    <row r="290" s="14" customFormat="1">
      <c r="A290" s="14"/>
      <c r="B290" s="246"/>
      <c r="C290" s="247"/>
      <c r="D290" s="232" t="s">
        <v>177</v>
      </c>
      <c r="E290" s="248" t="s">
        <v>40</v>
      </c>
      <c r="F290" s="249" t="s">
        <v>211</v>
      </c>
      <c r="G290" s="247"/>
      <c r="H290" s="250">
        <v>2.2999999999999998</v>
      </c>
      <c r="I290" s="251"/>
      <c r="J290" s="247"/>
      <c r="K290" s="247"/>
      <c r="L290" s="252"/>
      <c r="M290" s="253"/>
      <c r="N290" s="254"/>
      <c r="O290" s="254"/>
      <c r="P290" s="254"/>
      <c r="Q290" s="254"/>
      <c r="R290" s="254"/>
      <c r="S290" s="254"/>
      <c r="T290" s="255"/>
      <c r="U290" s="14"/>
      <c r="V290" s="14"/>
      <c r="W290" s="14"/>
      <c r="X290" s="14"/>
      <c r="Y290" s="14"/>
      <c r="Z290" s="14"/>
      <c r="AA290" s="14"/>
      <c r="AB290" s="14"/>
      <c r="AC290" s="14"/>
      <c r="AD290" s="14"/>
      <c r="AE290" s="14"/>
      <c r="AT290" s="256" t="s">
        <v>177</v>
      </c>
      <c r="AU290" s="256" t="s">
        <v>87</v>
      </c>
      <c r="AV290" s="14" t="s">
        <v>87</v>
      </c>
      <c r="AW290" s="14" t="s">
        <v>38</v>
      </c>
      <c r="AX290" s="14" t="s">
        <v>77</v>
      </c>
      <c r="AY290" s="256" t="s">
        <v>165</v>
      </c>
    </row>
    <row r="291" s="13" customFormat="1">
      <c r="A291" s="13"/>
      <c r="B291" s="236"/>
      <c r="C291" s="237"/>
      <c r="D291" s="232" t="s">
        <v>177</v>
      </c>
      <c r="E291" s="238" t="s">
        <v>40</v>
      </c>
      <c r="F291" s="239" t="s">
        <v>212</v>
      </c>
      <c r="G291" s="237"/>
      <c r="H291" s="238" t="s">
        <v>40</v>
      </c>
      <c r="I291" s="240"/>
      <c r="J291" s="237"/>
      <c r="K291" s="237"/>
      <c r="L291" s="241"/>
      <c r="M291" s="242"/>
      <c r="N291" s="243"/>
      <c r="O291" s="243"/>
      <c r="P291" s="243"/>
      <c r="Q291" s="243"/>
      <c r="R291" s="243"/>
      <c r="S291" s="243"/>
      <c r="T291" s="244"/>
      <c r="U291" s="13"/>
      <c r="V291" s="13"/>
      <c r="W291" s="13"/>
      <c r="X291" s="13"/>
      <c r="Y291" s="13"/>
      <c r="Z291" s="13"/>
      <c r="AA291" s="13"/>
      <c r="AB291" s="13"/>
      <c r="AC291" s="13"/>
      <c r="AD291" s="13"/>
      <c r="AE291" s="13"/>
      <c r="AT291" s="245" t="s">
        <v>177</v>
      </c>
      <c r="AU291" s="245" t="s">
        <v>87</v>
      </c>
      <c r="AV291" s="13" t="s">
        <v>85</v>
      </c>
      <c r="AW291" s="13" t="s">
        <v>38</v>
      </c>
      <c r="AX291" s="13" t="s">
        <v>77</v>
      </c>
      <c r="AY291" s="245" t="s">
        <v>165</v>
      </c>
    </row>
    <row r="292" s="14" customFormat="1">
      <c r="A292" s="14"/>
      <c r="B292" s="246"/>
      <c r="C292" s="247"/>
      <c r="D292" s="232" t="s">
        <v>177</v>
      </c>
      <c r="E292" s="248" t="s">
        <v>40</v>
      </c>
      <c r="F292" s="249" t="s">
        <v>213</v>
      </c>
      <c r="G292" s="247"/>
      <c r="H292" s="250">
        <v>10.1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177</v>
      </c>
      <c r="AU292" s="256" t="s">
        <v>87</v>
      </c>
      <c r="AV292" s="14" t="s">
        <v>87</v>
      </c>
      <c r="AW292" s="14" t="s">
        <v>38</v>
      </c>
      <c r="AX292" s="14" t="s">
        <v>77</v>
      </c>
      <c r="AY292" s="256" t="s">
        <v>165</v>
      </c>
    </row>
    <row r="293" s="13" customFormat="1">
      <c r="A293" s="13"/>
      <c r="B293" s="236"/>
      <c r="C293" s="237"/>
      <c r="D293" s="232" t="s">
        <v>177</v>
      </c>
      <c r="E293" s="238" t="s">
        <v>40</v>
      </c>
      <c r="F293" s="239" t="s">
        <v>214</v>
      </c>
      <c r="G293" s="237"/>
      <c r="H293" s="238" t="s">
        <v>40</v>
      </c>
      <c r="I293" s="240"/>
      <c r="J293" s="237"/>
      <c r="K293" s="237"/>
      <c r="L293" s="241"/>
      <c r="M293" s="242"/>
      <c r="N293" s="243"/>
      <c r="O293" s="243"/>
      <c r="P293" s="243"/>
      <c r="Q293" s="243"/>
      <c r="R293" s="243"/>
      <c r="S293" s="243"/>
      <c r="T293" s="244"/>
      <c r="U293" s="13"/>
      <c r="V293" s="13"/>
      <c r="W293" s="13"/>
      <c r="X293" s="13"/>
      <c r="Y293" s="13"/>
      <c r="Z293" s="13"/>
      <c r="AA293" s="13"/>
      <c r="AB293" s="13"/>
      <c r="AC293" s="13"/>
      <c r="AD293" s="13"/>
      <c r="AE293" s="13"/>
      <c r="AT293" s="245" t="s">
        <v>177</v>
      </c>
      <c r="AU293" s="245" t="s">
        <v>87</v>
      </c>
      <c r="AV293" s="13" t="s">
        <v>85</v>
      </c>
      <c r="AW293" s="13" t="s">
        <v>38</v>
      </c>
      <c r="AX293" s="13" t="s">
        <v>77</v>
      </c>
      <c r="AY293" s="245" t="s">
        <v>165</v>
      </c>
    </row>
    <row r="294" s="14" customFormat="1">
      <c r="A294" s="14"/>
      <c r="B294" s="246"/>
      <c r="C294" s="247"/>
      <c r="D294" s="232" t="s">
        <v>177</v>
      </c>
      <c r="E294" s="248" t="s">
        <v>40</v>
      </c>
      <c r="F294" s="249" t="s">
        <v>215</v>
      </c>
      <c r="G294" s="247"/>
      <c r="H294" s="250">
        <v>14.4</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177</v>
      </c>
      <c r="AU294" s="256" t="s">
        <v>87</v>
      </c>
      <c r="AV294" s="14" t="s">
        <v>87</v>
      </c>
      <c r="AW294" s="14" t="s">
        <v>38</v>
      </c>
      <c r="AX294" s="14" t="s">
        <v>77</v>
      </c>
      <c r="AY294" s="256" t="s">
        <v>165</v>
      </c>
    </row>
    <row r="295" s="15" customFormat="1">
      <c r="A295" s="15"/>
      <c r="B295" s="257"/>
      <c r="C295" s="258"/>
      <c r="D295" s="232" t="s">
        <v>177</v>
      </c>
      <c r="E295" s="259" t="s">
        <v>40</v>
      </c>
      <c r="F295" s="260" t="s">
        <v>186</v>
      </c>
      <c r="G295" s="258"/>
      <c r="H295" s="261">
        <v>29.799999999999997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177</v>
      </c>
      <c r="AU295" s="267" t="s">
        <v>87</v>
      </c>
      <c r="AV295" s="15" t="s">
        <v>173</v>
      </c>
      <c r="AW295" s="15" t="s">
        <v>38</v>
      </c>
      <c r="AX295" s="15" t="s">
        <v>85</v>
      </c>
      <c r="AY295" s="267" t="s">
        <v>165</v>
      </c>
    </row>
    <row r="296" s="2" customFormat="1" ht="16.5" customHeight="1">
      <c r="A296" s="39"/>
      <c r="B296" s="40"/>
      <c r="C296" s="219" t="s">
        <v>307</v>
      </c>
      <c r="D296" s="219" t="s">
        <v>168</v>
      </c>
      <c r="E296" s="220" t="s">
        <v>308</v>
      </c>
      <c r="F296" s="221" t="s">
        <v>309</v>
      </c>
      <c r="G296" s="222" t="s">
        <v>171</v>
      </c>
      <c r="H296" s="223">
        <v>16.105</v>
      </c>
      <c r="I296" s="224"/>
      <c r="J296" s="225">
        <f>ROUND(I296*H296,2)</f>
        <v>0</v>
      </c>
      <c r="K296" s="221" t="s">
        <v>172</v>
      </c>
      <c r="L296" s="45"/>
      <c r="M296" s="226" t="s">
        <v>40</v>
      </c>
      <c r="N296" s="227" t="s">
        <v>48</v>
      </c>
      <c r="O296" s="85"/>
      <c r="P296" s="228">
        <f>O296*H296</f>
        <v>0</v>
      </c>
      <c r="Q296" s="228">
        <v>0</v>
      </c>
      <c r="R296" s="228">
        <f>Q296*H296</f>
        <v>0</v>
      </c>
      <c r="S296" s="228">
        <v>0.13100000000000001</v>
      </c>
      <c r="T296" s="229">
        <f>S296*H296</f>
        <v>2.1097550000000003</v>
      </c>
      <c r="U296" s="39"/>
      <c r="V296" s="39"/>
      <c r="W296" s="39"/>
      <c r="X296" s="39"/>
      <c r="Y296" s="39"/>
      <c r="Z296" s="39"/>
      <c r="AA296" s="39"/>
      <c r="AB296" s="39"/>
      <c r="AC296" s="39"/>
      <c r="AD296" s="39"/>
      <c r="AE296" s="39"/>
      <c r="AR296" s="230" t="s">
        <v>173</v>
      </c>
      <c r="AT296" s="230" t="s">
        <v>168</v>
      </c>
      <c r="AU296" s="230" t="s">
        <v>87</v>
      </c>
      <c r="AY296" s="18" t="s">
        <v>165</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173</v>
      </c>
      <c r="BM296" s="230" t="s">
        <v>310</v>
      </c>
    </row>
    <row r="297" s="2" customFormat="1">
      <c r="A297" s="39"/>
      <c r="B297" s="40"/>
      <c r="C297" s="41"/>
      <c r="D297" s="232" t="s">
        <v>175</v>
      </c>
      <c r="E297" s="41"/>
      <c r="F297" s="233" t="s">
        <v>311</v>
      </c>
      <c r="G297" s="41"/>
      <c r="H297" s="41"/>
      <c r="I297" s="137"/>
      <c r="J297" s="41"/>
      <c r="K297" s="41"/>
      <c r="L297" s="45"/>
      <c r="M297" s="234"/>
      <c r="N297" s="235"/>
      <c r="O297" s="85"/>
      <c r="P297" s="85"/>
      <c r="Q297" s="85"/>
      <c r="R297" s="85"/>
      <c r="S297" s="85"/>
      <c r="T297" s="86"/>
      <c r="U297" s="39"/>
      <c r="V297" s="39"/>
      <c r="W297" s="39"/>
      <c r="X297" s="39"/>
      <c r="Y297" s="39"/>
      <c r="Z297" s="39"/>
      <c r="AA297" s="39"/>
      <c r="AB297" s="39"/>
      <c r="AC297" s="39"/>
      <c r="AD297" s="39"/>
      <c r="AE297" s="39"/>
      <c r="AT297" s="18" t="s">
        <v>175</v>
      </c>
      <c r="AU297" s="18" t="s">
        <v>87</v>
      </c>
    </row>
    <row r="298" s="13" customFormat="1">
      <c r="A298" s="13"/>
      <c r="B298" s="236"/>
      <c r="C298" s="237"/>
      <c r="D298" s="232" t="s">
        <v>177</v>
      </c>
      <c r="E298" s="238" t="s">
        <v>40</v>
      </c>
      <c r="F298" s="239" t="s">
        <v>178</v>
      </c>
      <c r="G298" s="237"/>
      <c r="H298" s="238" t="s">
        <v>40</v>
      </c>
      <c r="I298" s="240"/>
      <c r="J298" s="237"/>
      <c r="K298" s="237"/>
      <c r="L298" s="241"/>
      <c r="M298" s="242"/>
      <c r="N298" s="243"/>
      <c r="O298" s="243"/>
      <c r="P298" s="243"/>
      <c r="Q298" s="243"/>
      <c r="R298" s="243"/>
      <c r="S298" s="243"/>
      <c r="T298" s="244"/>
      <c r="U298" s="13"/>
      <c r="V298" s="13"/>
      <c r="W298" s="13"/>
      <c r="X298" s="13"/>
      <c r="Y298" s="13"/>
      <c r="Z298" s="13"/>
      <c r="AA298" s="13"/>
      <c r="AB298" s="13"/>
      <c r="AC298" s="13"/>
      <c r="AD298" s="13"/>
      <c r="AE298" s="13"/>
      <c r="AT298" s="245" t="s">
        <v>177</v>
      </c>
      <c r="AU298" s="245" t="s">
        <v>87</v>
      </c>
      <c r="AV298" s="13" t="s">
        <v>85</v>
      </c>
      <c r="AW298" s="13" t="s">
        <v>38</v>
      </c>
      <c r="AX298" s="13" t="s">
        <v>77</v>
      </c>
      <c r="AY298" s="245" t="s">
        <v>165</v>
      </c>
    </row>
    <row r="299" s="14" customFormat="1">
      <c r="A299" s="14"/>
      <c r="B299" s="246"/>
      <c r="C299" s="247"/>
      <c r="D299" s="232" t="s">
        <v>177</v>
      </c>
      <c r="E299" s="248" t="s">
        <v>40</v>
      </c>
      <c r="F299" s="249" t="s">
        <v>179</v>
      </c>
      <c r="G299" s="247"/>
      <c r="H299" s="250">
        <v>8.2260000000000009</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177</v>
      </c>
      <c r="AU299" s="256" t="s">
        <v>87</v>
      </c>
      <c r="AV299" s="14" t="s">
        <v>87</v>
      </c>
      <c r="AW299" s="14" t="s">
        <v>38</v>
      </c>
      <c r="AX299" s="14" t="s">
        <v>77</v>
      </c>
      <c r="AY299" s="256" t="s">
        <v>165</v>
      </c>
    </row>
    <row r="300" s="14" customFormat="1">
      <c r="A300" s="14"/>
      <c r="B300" s="246"/>
      <c r="C300" s="247"/>
      <c r="D300" s="232" t="s">
        <v>177</v>
      </c>
      <c r="E300" s="248" t="s">
        <v>40</v>
      </c>
      <c r="F300" s="249" t="s">
        <v>180</v>
      </c>
      <c r="G300" s="247"/>
      <c r="H300" s="250">
        <v>-1.5760000000000001</v>
      </c>
      <c r="I300" s="251"/>
      <c r="J300" s="247"/>
      <c r="K300" s="247"/>
      <c r="L300" s="252"/>
      <c r="M300" s="253"/>
      <c r="N300" s="254"/>
      <c r="O300" s="254"/>
      <c r="P300" s="254"/>
      <c r="Q300" s="254"/>
      <c r="R300" s="254"/>
      <c r="S300" s="254"/>
      <c r="T300" s="255"/>
      <c r="U300" s="14"/>
      <c r="V300" s="14"/>
      <c r="W300" s="14"/>
      <c r="X300" s="14"/>
      <c r="Y300" s="14"/>
      <c r="Z300" s="14"/>
      <c r="AA300" s="14"/>
      <c r="AB300" s="14"/>
      <c r="AC300" s="14"/>
      <c r="AD300" s="14"/>
      <c r="AE300" s="14"/>
      <c r="AT300" s="256" t="s">
        <v>177</v>
      </c>
      <c r="AU300" s="256" t="s">
        <v>87</v>
      </c>
      <c r="AV300" s="14" t="s">
        <v>87</v>
      </c>
      <c r="AW300" s="14" t="s">
        <v>38</v>
      </c>
      <c r="AX300" s="14" t="s">
        <v>77</v>
      </c>
      <c r="AY300" s="256" t="s">
        <v>165</v>
      </c>
    </row>
    <row r="301" s="13" customFormat="1">
      <c r="A301" s="13"/>
      <c r="B301" s="236"/>
      <c r="C301" s="237"/>
      <c r="D301" s="232" t="s">
        <v>177</v>
      </c>
      <c r="E301" s="238" t="s">
        <v>40</v>
      </c>
      <c r="F301" s="239" t="s">
        <v>181</v>
      </c>
      <c r="G301" s="237"/>
      <c r="H301" s="238" t="s">
        <v>40</v>
      </c>
      <c r="I301" s="240"/>
      <c r="J301" s="237"/>
      <c r="K301" s="237"/>
      <c r="L301" s="241"/>
      <c r="M301" s="242"/>
      <c r="N301" s="243"/>
      <c r="O301" s="243"/>
      <c r="P301" s="243"/>
      <c r="Q301" s="243"/>
      <c r="R301" s="243"/>
      <c r="S301" s="243"/>
      <c r="T301" s="244"/>
      <c r="U301" s="13"/>
      <c r="V301" s="13"/>
      <c r="W301" s="13"/>
      <c r="X301" s="13"/>
      <c r="Y301" s="13"/>
      <c r="Z301" s="13"/>
      <c r="AA301" s="13"/>
      <c r="AB301" s="13"/>
      <c r="AC301" s="13"/>
      <c r="AD301" s="13"/>
      <c r="AE301" s="13"/>
      <c r="AT301" s="245" t="s">
        <v>177</v>
      </c>
      <c r="AU301" s="245" t="s">
        <v>87</v>
      </c>
      <c r="AV301" s="13" t="s">
        <v>85</v>
      </c>
      <c r="AW301" s="13" t="s">
        <v>38</v>
      </c>
      <c r="AX301" s="13" t="s">
        <v>77</v>
      </c>
      <c r="AY301" s="245" t="s">
        <v>165</v>
      </c>
    </row>
    <row r="302" s="14" customFormat="1">
      <c r="A302" s="14"/>
      <c r="B302" s="246"/>
      <c r="C302" s="247"/>
      <c r="D302" s="232" t="s">
        <v>177</v>
      </c>
      <c r="E302" s="248" t="s">
        <v>40</v>
      </c>
      <c r="F302" s="249" t="s">
        <v>182</v>
      </c>
      <c r="G302" s="247"/>
      <c r="H302" s="250">
        <v>5.3499999999999996</v>
      </c>
      <c r="I302" s="251"/>
      <c r="J302" s="247"/>
      <c r="K302" s="247"/>
      <c r="L302" s="252"/>
      <c r="M302" s="253"/>
      <c r="N302" s="254"/>
      <c r="O302" s="254"/>
      <c r="P302" s="254"/>
      <c r="Q302" s="254"/>
      <c r="R302" s="254"/>
      <c r="S302" s="254"/>
      <c r="T302" s="255"/>
      <c r="U302" s="14"/>
      <c r="V302" s="14"/>
      <c r="W302" s="14"/>
      <c r="X302" s="14"/>
      <c r="Y302" s="14"/>
      <c r="Z302" s="14"/>
      <c r="AA302" s="14"/>
      <c r="AB302" s="14"/>
      <c r="AC302" s="14"/>
      <c r="AD302" s="14"/>
      <c r="AE302" s="14"/>
      <c r="AT302" s="256" t="s">
        <v>177</v>
      </c>
      <c r="AU302" s="256" t="s">
        <v>87</v>
      </c>
      <c r="AV302" s="14" t="s">
        <v>87</v>
      </c>
      <c r="AW302" s="14" t="s">
        <v>38</v>
      </c>
      <c r="AX302" s="14" t="s">
        <v>77</v>
      </c>
      <c r="AY302" s="256" t="s">
        <v>165</v>
      </c>
    </row>
    <row r="303" s="14" customFormat="1">
      <c r="A303" s="14"/>
      <c r="B303" s="246"/>
      <c r="C303" s="247"/>
      <c r="D303" s="232" t="s">
        <v>177</v>
      </c>
      <c r="E303" s="248" t="s">
        <v>40</v>
      </c>
      <c r="F303" s="249" t="s">
        <v>183</v>
      </c>
      <c r="G303" s="247"/>
      <c r="H303" s="250">
        <v>-1.379</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177</v>
      </c>
      <c r="AU303" s="256" t="s">
        <v>87</v>
      </c>
      <c r="AV303" s="14" t="s">
        <v>87</v>
      </c>
      <c r="AW303" s="14" t="s">
        <v>38</v>
      </c>
      <c r="AX303" s="14" t="s">
        <v>77</v>
      </c>
      <c r="AY303" s="256" t="s">
        <v>165</v>
      </c>
    </row>
    <row r="304" s="13" customFormat="1">
      <c r="A304" s="13"/>
      <c r="B304" s="236"/>
      <c r="C304" s="237"/>
      <c r="D304" s="232" t="s">
        <v>177</v>
      </c>
      <c r="E304" s="238" t="s">
        <v>40</v>
      </c>
      <c r="F304" s="239" t="s">
        <v>184</v>
      </c>
      <c r="G304" s="237"/>
      <c r="H304" s="238" t="s">
        <v>40</v>
      </c>
      <c r="I304" s="240"/>
      <c r="J304" s="237"/>
      <c r="K304" s="237"/>
      <c r="L304" s="241"/>
      <c r="M304" s="242"/>
      <c r="N304" s="243"/>
      <c r="O304" s="243"/>
      <c r="P304" s="243"/>
      <c r="Q304" s="243"/>
      <c r="R304" s="243"/>
      <c r="S304" s="243"/>
      <c r="T304" s="244"/>
      <c r="U304" s="13"/>
      <c r="V304" s="13"/>
      <c r="W304" s="13"/>
      <c r="X304" s="13"/>
      <c r="Y304" s="13"/>
      <c r="Z304" s="13"/>
      <c r="AA304" s="13"/>
      <c r="AB304" s="13"/>
      <c r="AC304" s="13"/>
      <c r="AD304" s="13"/>
      <c r="AE304" s="13"/>
      <c r="AT304" s="245" t="s">
        <v>177</v>
      </c>
      <c r="AU304" s="245" t="s">
        <v>87</v>
      </c>
      <c r="AV304" s="13" t="s">
        <v>85</v>
      </c>
      <c r="AW304" s="13" t="s">
        <v>38</v>
      </c>
      <c r="AX304" s="13" t="s">
        <v>77</v>
      </c>
      <c r="AY304" s="245" t="s">
        <v>165</v>
      </c>
    </row>
    <row r="305" s="14" customFormat="1">
      <c r="A305" s="14"/>
      <c r="B305" s="246"/>
      <c r="C305" s="247"/>
      <c r="D305" s="232" t="s">
        <v>177</v>
      </c>
      <c r="E305" s="248" t="s">
        <v>40</v>
      </c>
      <c r="F305" s="249" t="s">
        <v>185</v>
      </c>
      <c r="G305" s="247"/>
      <c r="H305" s="250">
        <v>5.484</v>
      </c>
      <c r="I305" s="251"/>
      <c r="J305" s="247"/>
      <c r="K305" s="247"/>
      <c r="L305" s="252"/>
      <c r="M305" s="253"/>
      <c r="N305" s="254"/>
      <c r="O305" s="254"/>
      <c r="P305" s="254"/>
      <c r="Q305" s="254"/>
      <c r="R305" s="254"/>
      <c r="S305" s="254"/>
      <c r="T305" s="255"/>
      <c r="U305" s="14"/>
      <c r="V305" s="14"/>
      <c r="W305" s="14"/>
      <c r="X305" s="14"/>
      <c r="Y305" s="14"/>
      <c r="Z305" s="14"/>
      <c r="AA305" s="14"/>
      <c r="AB305" s="14"/>
      <c r="AC305" s="14"/>
      <c r="AD305" s="14"/>
      <c r="AE305" s="14"/>
      <c r="AT305" s="256" t="s">
        <v>177</v>
      </c>
      <c r="AU305" s="256" t="s">
        <v>87</v>
      </c>
      <c r="AV305" s="14" t="s">
        <v>87</v>
      </c>
      <c r="AW305" s="14" t="s">
        <v>38</v>
      </c>
      <c r="AX305" s="14" t="s">
        <v>77</v>
      </c>
      <c r="AY305" s="256" t="s">
        <v>165</v>
      </c>
    </row>
    <row r="306" s="15" customFormat="1">
      <c r="A306" s="15"/>
      <c r="B306" s="257"/>
      <c r="C306" s="258"/>
      <c r="D306" s="232" t="s">
        <v>177</v>
      </c>
      <c r="E306" s="259" t="s">
        <v>40</v>
      </c>
      <c r="F306" s="260" t="s">
        <v>186</v>
      </c>
      <c r="G306" s="258"/>
      <c r="H306" s="261">
        <v>16.105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177</v>
      </c>
      <c r="AU306" s="267" t="s">
        <v>87</v>
      </c>
      <c r="AV306" s="15" t="s">
        <v>173</v>
      </c>
      <c r="AW306" s="15" t="s">
        <v>38</v>
      </c>
      <c r="AX306" s="15" t="s">
        <v>85</v>
      </c>
      <c r="AY306" s="267" t="s">
        <v>165</v>
      </c>
    </row>
    <row r="307" s="2" customFormat="1" ht="16.5" customHeight="1">
      <c r="A307" s="39"/>
      <c r="B307" s="40"/>
      <c r="C307" s="219" t="s">
        <v>312</v>
      </c>
      <c r="D307" s="219" t="s">
        <v>168</v>
      </c>
      <c r="E307" s="220" t="s">
        <v>313</v>
      </c>
      <c r="F307" s="221" t="s">
        <v>314</v>
      </c>
      <c r="G307" s="222" t="s">
        <v>171</v>
      </c>
      <c r="H307" s="223">
        <v>0.32000000000000001</v>
      </c>
      <c r="I307" s="224"/>
      <c r="J307" s="225">
        <f>ROUND(I307*H307,2)</f>
        <v>0</v>
      </c>
      <c r="K307" s="221" t="s">
        <v>315</v>
      </c>
      <c r="L307" s="45"/>
      <c r="M307" s="226" t="s">
        <v>40</v>
      </c>
      <c r="N307" s="227" t="s">
        <v>48</v>
      </c>
      <c r="O307" s="85"/>
      <c r="P307" s="228">
        <f>O307*H307</f>
        <v>0</v>
      </c>
      <c r="Q307" s="228">
        <v>0</v>
      </c>
      <c r="R307" s="228">
        <f>Q307*H307</f>
        <v>0</v>
      </c>
      <c r="S307" s="228">
        <v>0.055</v>
      </c>
      <c r="T307" s="229">
        <f>S307*H307</f>
        <v>0.017600000000000001</v>
      </c>
      <c r="U307" s="39"/>
      <c r="V307" s="39"/>
      <c r="W307" s="39"/>
      <c r="X307" s="39"/>
      <c r="Y307" s="39"/>
      <c r="Z307" s="39"/>
      <c r="AA307" s="39"/>
      <c r="AB307" s="39"/>
      <c r="AC307" s="39"/>
      <c r="AD307" s="39"/>
      <c r="AE307" s="39"/>
      <c r="AR307" s="230" t="s">
        <v>173</v>
      </c>
      <c r="AT307" s="230" t="s">
        <v>168</v>
      </c>
      <c r="AU307" s="230" t="s">
        <v>87</v>
      </c>
      <c r="AY307" s="18" t="s">
        <v>165</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173</v>
      </c>
      <c r="BM307" s="230" t="s">
        <v>316</v>
      </c>
    </row>
    <row r="308" s="2" customFormat="1">
      <c r="A308" s="39"/>
      <c r="B308" s="40"/>
      <c r="C308" s="41"/>
      <c r="D308" s="232" t="s">
        <v>175</v>
      </c>
      <c r="E308" s="41"/>
      <c r="F308" s="233" t="s">
        <v>317</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175</v>
      </c>
      <c r="AU308" s="18" t="s">
        <v>87</v>
      </c>
    </row>
    <row r="309" s="14" customFormat="1">
      <c r="A309" s="14"/>
      <c r="B309" s="246"/>
      <c r="C309" s="247"/>
      <c r="D309" s="232" t="s">
        <v>177</v>
      </c>
      <c r="E309" s="248" t="s">
        <v>40</v>
      </c>
      <c r="F309" s="249" t="s">
        <v>318</v>
      </c>
      <c r="G309" s="247"/>
      <c r="H309" s="250">
        <v>0.32000000000000001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177</v>
      </c>
      <c r="AU309" s="256" t="s">
        <v>87</v>
      </c>
      <c r="AV309" s="14" t="s">
        <v>87</v>
      </c>
      <c r="AW309" s="14" t="s">
        <v>38</v>
      </c>
      <c r="AX309" s="14" t="s">
        <v>77</v>
      </c>
      <c r="AY309" s="256" t="s">
        <v>165</v>
      </c>
    </row>
    <row r="310" s="15" customFormat="1">
      <c r="A310" s="15"/>
      <c r="B310" s="257"/>
      <c r="C310" s="258"/>
      <c r="D310" s="232" t="s">
        <v>177</v>
      </c>
      <c r="E310" s="259" t="s">
        <v>40</v>
      </c>
      <c r="F310" s="260" t="s">
        <v>186</v>
      </c>
      <c r="G310" s="258"/>
      <c r="H310" s="261">
        <v>0.32000000000000001</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177</v>
      </c>
      <c r="AU310" s="267" t="s">
        <v>87</v>
      </c>
      <c r="AV310" s="15" t="s">
        <v>173</v>
      </c>
      <c r="AW310" s="15" t="s">
        <v>38</v>
      </c>
      <c r="AX310" s="15" t="s">
        <v>85</v>
      </c>
      <c r="AY310" s="267" t="s">
        <v>165</v>
      </c>
    </row>
    <row r="311" s="2" customFormat="1" ht="36" customHeight="1">
      <c r="A311" s="39"/>
      <c r="B311" s="40"/>
      <c r="C311" s="219" t="s">
        <v>319</v>
      </c>
      <c r="D311" s="219" t="s">
        <v>168</v>
      </c>
      <c r="E311" s="220" t="s">
        <v>320</v>
      </c>
      <c r="F311" s="221" t="s">
        <v>321</v>
      </c>
      <c r="G311" s="222" t="s">
        <v>322</v>
      </c>
      <c r="H311" s="223">
        <v>1.788</v>
      </c>
      <c r="I311" s="224"/>
      <c r="J311" s="225">
        <f>ROUND(I311*H311,2)</f>
        <v>0</v>
      </c>
      <c r="K311" s="221" t="s">
        <v>172</v>
      </c>
      <c r="L311" s="45"/>
      <c r="M311" s="226" t="s">
        <v>40</v>
      </c>
      <c r="N311" s="227" t="s">
        <v>48</v>
      </c>
      <c r="O311" s="85"/>
      <c r="P311" s="228">
        <f>O311*H311</f>
        <v>0</v>
      </c>
      <c r="Q311" s="228">
        <v>0</v>
      </c>
      <c r="R311" s="228">
        <f>Q311*H311</f>
        <v>0</v>
      </c>
      <c r="S311" s="228">
        <v>2.2000000000000002</v>
      </c>
      <c r="T311" s="229">
        <f>S311*H311</f>
        <v>3.9336000000000002</v>
      </c>
      <c r="U311" s="39"/>
      <c r="V311" s="39"/>
      <c r="W311" s="39"/>
      <c r="X311" s="39"/>
      <c r="Y311" s="39"/>
      <c r="Z311" s="39"/>
      <c r="AA311" s="39"/>
      <c r="AB311" s="39"/>
      <c r="AC311" s="39"/>
      <c r="AD311" s="39"/>
      <c r="AE311" s="39"/>
      <c r="AR311" s="230" t="s">
        <v>173</v>
      </c>
      <c r="AT311" s="230" t="s">
        <v>168</v>
      </c>
      <c r="AU311" s="230" t="s">
        <v>87</v>
      </c>
      <c r="AY311" s="18" t="s">
        <v>165</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173</v>
      </c>
      <c r="BM311" s="230" t="s">
        <v>323</v>
      </c>
    </row>
    <row r="312" s="2" customFormat="1">
      <c r="A312" s="39"/>
      <c r="B312" s="40"/>
      <c r="C312" s="41"/>
      <c r="D312" s="232" t="s">
        <v>175</v>
      </c>
      <c r="E312" s="41"/>
      <c r="F312" s="233" t="s">
        <v>324</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175</v>
      </c>
      <c r="AU312" s="18" t="s">
        <v>87</v>
      </c>
    </row>
    <row r="313" s="13" customFormat="1">
      <c r="A313" s="13"/>
      <c r="B313" s="236"/>
      <c r="C313" s="237"/>
      <c r="D313" s="232" t="s">
        <v>177</v>
      </c>
      <c r="E313" s="238" t="s">
        <v>40</v>
      </c>
      <c r="F313" s="239" t="s">
        <v>208</v>
      </c>
      <c r="G313" s="237"/>
      <c r="H313" s="238" t="s">
        <v>40</v>
      </c>
      <c r="I313" s="240"/>
      <c r="J313" s="237"/>
      <c r="K313" s="237"/>
      <c r="L313" s="241"/>
      <c r="M313" s="242"/>
      <c r="N313" s="243"/>
      <c r="O313" s="243"/>
      <c r="P313" s="243"/>
      <c r="Q313" s="243"/>
      <c r="R313" s="243"/>
      <c r="S313" s="243"/>
      <c r="T313" s="244"/>
      <c r="U313" s="13"/>
      <c r="V313" s="13"/>
      <c r="W313" s="13"/>
      <c r="X313" s="13"/>
      <c r="Y313" s="13"/>
      <c r="Z313" s="13"/>
      <c r="AA313" s="13"/>
      <c r="AB313" s="13"/>
      <c r="AC313" s="13"/>
      <c r="AD313" s="13"/>
      <c r="AE313" s="13"/>
      <c r="AT313" s="245" t="s">
        <v>177</v>
      </c>
      <c r="AU313" s="245" t="s">
        <v>87</v>
      </c>
      <c r="AV313" s="13" t="s">
        <v>85</v>
      </c>
      <c r="AW313" s="13" t="s">
        <v>38</v>
      </c>
      <c r="AX313" s="13" t="s">
        <v>77</v>
      </c>
      <c r="AY313" s="245" t="s">
        <v>165</v>
      </c>
    </row>
    <row r="314" s="14" customFormat="1">
      <c r="A314" s="14"/>
      <c r="B314" s="246"/>
      <c r="C314" s="247"/>
      <c r="D314" s="232" t="s">
        <v>177</v>
      </c>
      <c r="E314" s="248" t="s">
        <v>40</v>
      </c>
      <c r="F314" s="249" t="s">
        <v>325</v>
      </c>
      <c r="G314" s="247"/>
      <c r="H314" s="250">
        <v>0.17999999999999999</v>
      </c>
      <c r="I314" s="251"/>
      <c r="J314" s="247"/>
      <c r="K314" s="247"/>
      <c r="L314" s="252"/>
      <c r="M314" s="253"/>
      <c r="N314" s="254"/>
      <c r="O314" s="254"/>
      <c r="P314" s="254"/>
      <c r="Q314" s="254"/>
      <c r="R314" s="254"/>
      <c r="S314" s="254"/>
      <c r="T314" s="255"/>
      <c r="U314" s="14"/>
      <c r="V314" s="14"/>
      <c r="W314" s="14"/>
      <c r="X314" s="14"/>
      <c r="Y314" s="14"/>
      <c r="Z314" s="14"/>
      <c r="AA314" s="14"/>
      <c r="AB314" s="14"/>
      <c r="AC314" s="14"/>
      <c r="AD314" s="14"/>
      <c r="AE314" s="14"/>
      <c r="AT314" s="256" t="s">
        <v>177</v>
      </c>
      <c r="AU314" s="256" t="s">
        <v>87</v>
      </c>
      <c r="AV314" s="14" t="s">
        <v>87</v>
      </c>
      <c r="AW314" s="14" t="s">
        <v>38</v>
      </c>
      <c r="AX314" s="14" t="s">
        <v>77</v>
      </c>
      <c r="AY314" s="256" t="s">
        <v>165</v>
      </c>
    </row>
    <row r="315" s="13" customFormat="1">
      <c r="A315" s="13"/>
      <c r="B315" s="236"/>
      <c r="C315" s="237"/>
      <c r="D315" s="232" t="s">
        <v>177</v>
      </c>
      <c r="E315" s="238" t="s">
        <v>40</v>
      </c>
      <c r="F315" s="239" t="s">
        <v>210</v>
      </c>
      <c r="G315" s="237"/>
      <c r="H315" s="238" t="s">
        <v>40</v>
      </c>
      <c r="I315" s="240"/>
      <c r="J315" s="237"/>
      <c r="K315" s="237"/>
      <c r="L315" s="241"/>
      <c r="M315" s="242"/>
      <c r="N315" s="243"/>
      <c r="O315" s="243"/>
      <c r="P315" s="243"/>
      <c r="Q315" s="243"/>
      <c r="R315" s="243"/>
      <c r="S315" s="243"/>
      <c r="T315" s="244"/>
      <c r="U315" s="13"/>
      <c r="V315" s="13"/>
      <c r="W315" s="13"/>
      <c r="X315" s="13"/>
      <c r="Y315" s="13"/>
      <c r="Z315" s="13"/>
      <c r="AA315" s="13"/>
      <c r="AB315" s="13"/>
      <c r="AC315" s="13"/>
      <c r="AD315" s="13"/>
      <c r="AE315" s="13"/>
      <c r="AT315" s="245" t="s">
        <v>177</v>
      </c>
      <c r="AU315" s="245" t="s">
        <v>87</v>
      </c>
      <c r="AV315" s="13" t="s">
        <v>85</v>
      </c>
      <c r="AW315" s="13" t="s">
        <v>38</v>
      </c>
      <c r="AX315" s="13" t="s">
        <v>77</v>
      </c>
      <c r="AY315" s="245" t="s">
        <v>165</v>
      </c>
    </row>
    <row r="316" s="14" customFormat="1">
      <c r="A316" s="14"/>
      <c r="B316" s="246"/>
      <c r="C316" s="247"/>
      <c r="D316" s="232" t="s">
        <v>177</v>
      </c>
      <c r="E316" s="248" t="s">
        <v>40</v>
      </c>
      <c r="F316" s="249" t="s">
        <v>326</v>
      </c>
      <c r="G316" s="247"/>
      <c r="H316" s="250">
        <v>0.13800000000000001</v>
      </c>
      <c r="I316" s="251"/>
      <c r="J316" s="247"/>
      <c r="K316" s="247"/>
      <c r="L316" s="252"/>
      <c r="M316" s="253"/>
      <c r="N316" s="254"/>
      <c r="O316" s="254"/>
      <c r="P316" s="254"/>
      <c r="Q316" s="254"/>
      <c r="R316" s="254"/>
      <c r="S316" s="254"/>
      <c r="T316" s="255"/>
      <c r="U316" s="14"/>
      <c r="V316" s="14"/>
      <c r="W316" s="14"/>
      <c r="X316" s="14"/>
      <c r="Y316" s="14"/>
      <c r="Z316" s="14"/>
      <c r="AA316" s="14"/>
      <c r="AB316" s="14"/>
      <c r="AC316" s="14"/>
      <c r="AD316" s="14"/>
      <c r="AE316" s="14"/>
      <c r="AT316" s="256" t="s">
        <v>177</v>
      </c>
      <c r="AU316" s="256" t="s">
        <v>87</v>
      </c>
      <c r="AV316" s="14" t="s">
        <v>87</v>
      </c>
      <c r="AW316" s="14" t="s">
        <v>38</v>
      </c>
      <c r="AX316" s="14" t="s">
        <v>77</v>
      </c>
      <c r="AY316" s="256" t="s">
        <v>165</v>
      </c>
    </row>
    <row r="317" s="13" customFormat="1">
      <c r="A317" s="13"/>
      <c r="B317" s="236"/>
      <c r="C317" s="237"/>
      <c r="D317" s="232" t="s">
        <v>177</v>
      </c>
      <c r="E317" s="238" t="s">
        <v>40</v>
      </c>
      <c r="F317" s="239" t="s">
        <v>212</v>
      </c>
      <c r="G317" s="237"/>
      <c r="H317" s="238" t="s">
        <v>40</v>
      </c>
      <c r="I317" s="240"/>
      <c r="J317" s="237"/>
      <c r="K317" s="237"/>
      <c r="L317" s="241"/>
      <c r="M317" s="242"/>
      <c r="N317" s="243"/>
      <c r="O317" s="243"/>
      <c r="P317" s="243"/>
      <c r="Q317" s="243"/>
      <c r="R317" s="243"/>
      <c r="S317" s="243"/>
      <c r="T317" s="244"/>
      <c r="U317" s="13"/>
      <c r="V317" s="13"/>
      <c r="W317" s="13"/>
      <c r="X317" s="13"/>
      <c r="Y317" s="13"/>
      <c r="Z317" s="13"/>
      <c r="AA317" s="13"/>
      <c r="AB317" s="13"/>
      <c r="AC317" s="13"/>
      <c r="AD317" s="13"/>
      <c r="AE317" s="13"/>
      <c r="AT317" s="245" t="s">
        <v>177</v>
      </c>
      <c r="AU317" s="245" t="s">
        <v>87</v>
      </c>
      <c r="AV317" s="13" t="s">
        <v>85</v>
      </c>
      <c r="AW317" s="13" t="s">
        <v>38</v>
      </c>
      <c r="AX317" s="13" t="s">
        <v>77</v>
      </c>
      <c r="AY317" s="245" t="s">
        <v>165</v>
      </c>
    </row>
    <row r="318" s="14" customFormat="1">
      <c r="A318" s="14"/>
      <c r="B318" s="246"/>
      <c r="C318" s="247"/>
      <c r="D318" s="232" t="s">
        <v>177</v>
      </c>
      <c r="E318" s="248" t="s">
        <v>40</v>
      </c>
      <c r="F318" s="249" t="s">
        <v>327</v>
      </c>
      <c r="G318" s="247"/>
      <c r="H318" s="250">
        <v>0.60599999999999998</v>
      </c>
      <c r="I318" s="251"/>
      <c r="J318" s="247"/>
      <c r="K318" s="247"/>
      <c r="L318" s="252"/>
      <c r="M318" s="253"/>
      <c r="N318" s="254"/>
      <c r="O318" s="254"/>
      <c r="P318" s="254"/>
      <c r="Q318" s="254"/>
      <c r="R318" s="254"/>
      <c r="S318" s="254"/>
      <c r="T318" s="255"/>
      <c r="U318" s="14"/>
      <c r="V318" s="14"/>
      <c r="W318" s="14"/>
      <c r="X318" s="14"/>
      <c r="Y318" s="14"/>
      <c r="Z318" s="14"/>
      <c r="AA318" s="14"/>
      <c r="AB318" s="14"/>
      <c r="AC318" s="14"/>
      <c r="AD318" s="14"/>
      <c r="AE318" s="14"/>
      <c r="AT318" s="256" t="s">
        <v>177</v>
      </c>
      <c r="AU318" s="256" t="s">
        <v>87</v>
      </c>
      <c r="AV318" s="14" t="s">
        <v>87</v>
      </c>
      <c r="AW318" s="14" t="s">
        <v>38</v>
      </c>
      <c r="AX318" s="14" t="s">
        <v>77</v>
      </c>
      <c r="AY318" s="256" t="s">
        <v>165</v>
      </c>
    </row>
    <row r="319" s="13" customFormat="1">
      <c r="A319" s="13"/>
      <c r="B319" s="236"/>
      <c r="C319" s="237"/>
      <c r="D319" s="232" t="s">
        <v>177</v>
      </c>
      <c r="E319" s="238" t="s">
        <v>40</v>
      </c>
      <c r="F319" s="239" t="s">
        <v>214</v>
      </c>
      <c r="G319" s="237"/>
      <c r="H319" s="238" t="s">
        <v>40</v>
      </c>
      <c r="I319" s="240"/>
      <c r="J319" s="237"/>
      <c r="K319" s="237"/>
      <c r="L319" s="241"/>
      <c r="M319" s="242"/>
      <c r="N319" s="243"/>
      <c r="O319" s="243"/>
      <c r="P319" s="243"/>
      <c r="Q319" s="243"/>
      <c r="R319" s="243"/>
      <c r="S319" s="243"/>
      <c r="T319" s="244"/>
      <c r="U319" s="13"/>
      <c r="V319" s="13"/>
      <c r="W319" s="13"/>
      <c r="X319" s="13"/>
      <c r="Y319" s="13"/>
      <c r="Z319" s="13"/>
      <c r="AA319" s="13"/>
      <c r="AB319" s="13"/>
      <c r="AC319" s="13"/>
      <c r="AD319" s="13"/>
      <c r="AE319" s="13"/>
      <c r="AT319" s="245" t="s">
        <v>177</v>
      </c>
      <c r="AU319" s="245" t="s">
        <v>87</v>
      </c>
      <c r="AV319" s="13" t="s">
        <v>85</v>
      </c>
      <c r="AW319" s="13" t="s">
        <v>38</v>
      </c>
      <c r="AX319" s="13" t="s">
        <v>77</v>
      </c>
      <c r="AY319" s="245" t="s">
        <v>165</v>
      </c>
    </row>
    <row r="320" s="14" customFormat="1">
      <c r="A320" s="14"/>
      <c r="B320" s="246"/>
      <c r="C320" s="247"/>
      <c r="D320" s="232" t="s">
        <v>177</v>
      </c>
      <c r="E320" s="248" t="s">
        <v>40</v>
      </c>
      <c r="F320" s="249" t="s">
        <v>328</v>
      </c>
      <c r="G320" s="247"/>
      <c r="H320" s="250">
        <v>0.86399999999999999</v>
      </c>
      <c r="I320" s="251"/>
      <c r="J320" s="247"/>
      <c r="K320" s="247"/>
      <c r="L320" s="252"/>
      <c r="M320" s="253"/>
      <c r="N320" s="254"/>
      <c r="O320" s="254"/>
      <c r="P320" s="254"/>
      <c r="Q320" s="254"/>
      <c r="R320" s="254"/>
      <c r="S320" s="254"/>
      <c r="T320" s="255"/>
      <c r="U320" s="14"/>
      <c r="V320" s="14"/>
      <c r="W320" s="14"/>
      <c r="X320" s="14"/>
      <c r="Y320" s="14"/>
      <c r="Z320" s="14"/>
      <c r="AA320" s="14"/>
      <c r="AB320" s="14"/>
      <c r="AC320" s="14"/>
      <c r="AD320" s="14"/>
      <c r="AE320" s="14"/>
      <c r="AT320" s="256" t="s">
        <v>177</v>
      </c>
      <c r="AU320" s="256" t="s">
        <v>87</v>
      </c>
      <c r="AV320" s="14" t="s">
        <v>87</v>
      </c>
      <c r="AW320" s="14" t="s">
        <v>38</v>
      </c>
      <c r="AX320" s="14" t="s">
        <v>77</v>
      </c>
      <c r="AY320" s="256" t="s">
        <v>165</v>
      </c>
    </row>
    <row r="321" s="15" customFormat="1">
      <c r="A321" s="15"/>
      <c r="B321" s="257"/>
      <c r="C321" s="258"/>
      <c r="D321" s="232" t="s">
        <v>177</v>
      </c>
      <c r="E321" s="259" t="s">
        <v>40</v>
      </c>
      <c r="F321" s="260" t="s">
        <v>186</v>
      </c>
      <c r="G321" s="258"/>
      <c r="H321" s="261">
        <v>1.7879999999999998</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177</v>
      </c>
      <c r="AU321" s="267" t="s">
        <v>87</v>
      </c>
      <c r="AV321" s="15" t="s">
        <v>173</v>
      </c>
      <c r="AW321" s="15" t="s">
        <v>38</v>
      </c>
      <c r="AX321" s="15" t="s">
        <v>85</v>
      </c>
      <c r="AY321" s="267" t="s">
        <v>165</v>
      </c>
    </row>
    <row r="322" s="2" customFormat="1" ht="24" customHeight="1">
      <c r="A322" s="39"/>
      <c r="B322" s="40"/>
      <c r="C322" s="219" t="s">
        <v>7</v>
      </c>
      <c r="D322" s="219" t="s">
        <v>168</v>
      </c>
      <c r="E322" s="220" t="s">
        <v>329</v>
      </c>
      <c r="F322" s="221" t="s">
        <v>330</v>
      </c>
      <c r="G322" s="222" t="s">
        <v>171</v>
      </c>
      <c r="H322" s="223">
        <v>2</v>
      </c>
      <c r="I322" s="224"/>
      <c r="J322" s="225">
        <f>ROUND(I322*H322,2)</f>
        <v>0</v>
      </c>
      <c r="K322" s="221" t="s">
        <v>172</v>
      </c>
      <c r="L322" s="45"/>
      <c r="M322" s="226" t="s">
        <v>40</v>
      </c>
      <c r="N322" s="227" t="s">
        <v>48</v>
      </c>
      <c r="O322" s="85"/>
      <c r="P322" s="228">
        <f>O322*H322</f>
        <v>0</v>
      </c>
      <c r="Q322" s="228">
        <v>0</v>
      </c>
      <c r="R322" s="228">
        <f>Q322*H322</f>
        <v>0</v>
      </c>
      <c r="S322" s="228">
        <v>0.057000000000000002</v>
      </c>
      <c r="T322" s="229">
        <f>S322*H322</f>
        <v>0.114</v>
      </c>
      <c r="U322" s="39"/>
      <c r="V322" s="39"/>
      <c r="W322" s="39"/>
      <c r="X322" s="39"/>
      <c r="Y322" s="39"/>
      <c r="Z322" s="39"/>
      <c r="AA322" s="39"/>
      <c r="AB322" s="39"/>
      <c r="AC322" s="39"/>
      <c r="AD322" s="39"/>
      <c r="AE322" s="39"/>
      <c r="AR322" s="230" t="s">
        <v>173</v>
      </c>
      <c r="AT322" s="230" t="s">
        <v>168</v>
      </c>
      <c r="AU322" s="230" t="s">
        <v>87</v>
      </c>
      <c r="AY322" s="18" t="s">
        <v>165</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173</v>
      </c>
      <c r="BM322" s="230" t="s">
        <v>331</v>
      </c>
    </row>
    <row r="323" s="2" customFormat="1">
      <c r="A323" s="39"/>
      <c r="B323" s="40"/>
      <c r="C323" s="41"/>
      <c r="D323" s="232" t="s">
        <v>175</v>
      </c>
      <c r="E323" s="41"/>
      <c r="F323" s="233" t="s">
        <v>332</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175</v>
      </c>
      <c r="AU323" s="18" t="s">
        <v>87</v>
      </c>
    </row>
    <row r="324" s="2" customFormat="1">
      <c r="A324" s="39"/>
      <c r="B324" s="40"/>
      <c r="C324" s="41"/>
      <c r="D324" s="232" t="s">
        <v>192</v>
      </c>
      <c r="E324" s="41"/>
      <c r="F324" s="268" t="s">
        <v>333</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192</v>
      </c>
      <c r="AU324" s="18" t="s">
        <v>87</v>
      </c>
    </row>
    <row r="325" s="13" customFormat="1">
      <c r="A325" s="13"/>
      <c r="B325" s="236"/>
      <c r="C325" s="237"/>
      <c r="D325" s="232" t="s">
        <v>177</v>
      </c>
      <c r="E325" s="238" t="s">
        <v>40</v>
      </c>
      <c r="F325" s="239" t="s">
        <v>210</v>
      </c>
      <c r="G325" s="237"/>
      <c r="H325" s="238" t="s">
        <v>40</v>
      </c>
      <c r="I325" s="240"/>
      <c r="J325" s="237"/>
      <c r="K325" s="237"/>
      <c r="L325" s="241"/>
      <c r="M325" s="242"/>
      <c r="N325" s="243"/>
      <c r="O325" s="243"/>
      <c r="P325" s="243"/>
      <c r="Q325" s="243"/>
      <c r="R325" s="243"/>
      <c r="S325" s="243"/>
      <c r="T325" s="244"/>
      <c r="U325" s="13"/>
      <c r="V325" s="13"/>
      <c r="W325" s="13"/>
      <c r="X325" s="13"/>
      <c r="Y325" s="13"/>
      <c r="Z325" s="13"/>
      <c r="AA325" s="13"/>
      <c r="AB325" s="13"/>
      <c r="AC325" s="13"/>
      <c r="AD325" s="13"/>
      <c r="AE325" s="13"/>
      <c r="AT325" s="245" t="s">
        <v>177</v>
      </c>
      <c r="AU325" s="245" t="s">
        <v>87</v>
      </c>
      <c r="AV325" s="13" t="s">
        <v>85</v>
      </c>
      <c r="AW325" s="13" t="s">
        <v>38</v>
      </c>
      <c r="AX325" s="13" t="s">
        <v>77</v>
      </c>
      <c r="AY325" s="245" t="s">
        <v>165</v>
      </c>
    </row>
    <row r="326" s="14" customFormat="1">
      <c r="A326" s="14"/>
      <c r="B326" s="246"/>
      <c r="C326" s="247"/>
      <c r="D326" s="232" t="s">
        <v>177</v>
      </c>
      <c r="E326" s="248" t="s">
        <v>40</v>
      </c>
      <c r="F326" s="249" t="s">
        <v>334</v>
      </c>
      <c r="G326" s="247"/>
      <c r="H326" s="250">
        <v>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177</v>
      </c>
      <c r="AU326" s="256" t="s">
        <v>87</v>
      </c>
      <c r="AV326" s="14" t="s">
        <v>87</v>
      </c>
      <c r="AW326" s="14" t="s">
        <v>38</v>
      </c>
      <c r="AX326" s="14" t="s">
        <v>77</v>
      </c>
      <c r="AY326" s="256" t="s">
        <v>165</v>
      </c>
    </row>
    <row r="327" s="15" customFormat="1">
      <c r="A327" s="15"/>
      <c r="B327" s="257"/>
      <c r="C327" s="258"/>
      <c r="D327" s="232" t="s">
        <v>177</v>
      </c>
      <c r="E327" s="259" t="s">
        <v>40</v>
      </c>
      <c r="F327" s="260" t="s">
        <v>186</v>
      </c>
      <c r="G327" s="258"/>
      <c r="H327" s="261">
        <v>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177</v>
      </c>
      <c r="AU327" s="267" t="s">
        <v>87</v>
      </c>
      <c r="AV327" s="15" t="s">
        <v>173</v>
      </c>
      <c r="AW327" s="15" t="s">
        <v>38</v>
      </c>
      <c r="AX327" s="15" t="s">
        <v>85</v>
      </c>
      <c r="AY327" s="267" t="s">
        <v>165</v>
      </c>
    </row>
    <row r="328" s="2" customFormat="1" ht="16.5" customHeight="1">
      <c r="A328" s="39"/>
      <c r="B328" s="40"/>
      <c r="C328" s="219" t="s">
        <v>335</v>
      </c>
      <c r="D328" s="219" t="s">
        <v>168</v>
      </c>
      <c r="E328" s="220" t="s">
        <v>336</v>
      </c>
      <c r="F328" s="221" t="s">
        <v>337</v>
      </c>
      <c r="G328" s="222" t="s">
        <v>171</v>
      </c>
      <c r="H328" s="223">
        <v>0.80300000000000005</v>
      </c>
      <c r="I328" s="224"/>
      <c r="J328" s="225">
        <f>ROUND(I328*H328,2)</f>
        <v>0</v>
      </c>
      <c r="K328" s="221" t="s">
        <v>172</v>
      </c>
      <c r="L328" s="45"/>
      <c r="M328" s="226" t="s">
        <v>40</v>
      </c>
      <c r="N328" s="227" t="s">
        <v>48</v>
      </c>
      <c r="O328" s="85"/>
      <c r="P328" s="228">
        <f>O328*H328</f>
        <v>0</v>
      </c>
      <c r="Q328" s="228">
        <v>0</v>
      </c>
      <c r="R328" s="228">
        <f>Q328*H328</f>
        <v>0</v>
      </c>
      <c r="S328" s="228">
        <v>0.066000000000000003</v>
      </c>
      <c r="T328" s="229">
        <f>S328*H328</f>
        <v>0.052998000000000003</v>
      </c>
      <c r="U328" s="39"/>
      <c r="V328" s="39"/>
      <c r="W328" s="39"/>
      <c r="X328" s="39"/>
      <c r="Y328" s="39"/>
      <c r="Z328" s="39"/>
      <c r="AA328" s="39"/>
      <c r="AB328" s="39"/>
      <c r="AC328" s="39"/>
      <c r="AD328" s="39"/>
      <c r="AE328" s="39"/>
      <c r="AR328" s="230" t="s">
        <v>173</v>
      </c>
      <c r="AT328" s="230" t="s">
        <v>168</v>
      </c>
      <c r="AU328" s="230" t="s">
        <v>87</v>
      </c>
      <c r="AY328" s="18" t="s">
        <v>165</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173</v>
      </c>
      <c r="BM328" s="230" t="s">
        <v>338</v>
      </c>
    </row>
    <row r="329" s="2" customFormat="1">
      <c r="A329" s="39"/>
      <c r="B329" s="40"/>
      <c r="C329" s="41"/>
      <c r="D329" s="232" t="s">
        <v>175</v>
      </c>
      <c r="E329" s="41"/>
      <c r="F329" s="233" t="s">
        <v>339</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175</v>
      </c>
      <c r="AU329" s="18" t="s">
        <v>87</v>
      </c>
    </row>
    <row r="330" s="14" customFormat="1">
      <c r="A330" s="14"/>
      <c r="B330" s="246"/>
      <c r="C330" s="247"/>
      <c r="D330" s="232" t="s">
        <v>177</v>
      </c>
      <c r="E330" s="248" t="s">
        <v>40</v>
      </c>
      <c r="F330" s="249" t="s">
        <v>340</v>
      </c>
      <c r="G330" s="247"/>
      <c r="H330" s="250">
        <v>0.80300000000000005</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177</v>
      </c>
      <c r="AU330" s="256" t="s">
        <v>87</v>
      </c>
      <c r="AV330" s="14" t="s">
        <v>87</v>
      </c>
      <c r="AW330" s="14" t="s">
        <v>38</v>
      </c>
      <c r="AX330" s="14" t="s">
        <v>77</v>
      </c>
      <c r="AY330" s="256" t="s">
        <v>165</v>
      </c>
    </row>
    <row r="331" s="15" customFormat="1">
      <c r="A331" s="15"/>
      <c r="B331" s="257"/>
      <c r="C331" s="258"/>
      <c r="D331" s="232" t="s">
        <v>177</v>
      </c>
      <c r="E331" s="259" t="s">
        <v>40</v>
      </c>
      <c r="F331" s="260" t="s">
        <v>186</v>
      </c>
      <c r="G331" s="258"/>
      <c r="H331" s="261">
        <v>0.80300000000000005</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177</v>
      </c>
      <c r="AU331" s="267" t="s">
        <v>87</v>
      </c>
      <c r="AV331" s="15" t="s">
        <v>173</v>
      </c>
      <c r="AW331" s="15" t="s">
        <v>38</v>
      </c>
      <c r="AX331" s="15" t="s">
        <v>85</v>
      </c>
      <c r="AY331" s="267" t="s">
        <v>165</v>
      </c>
    </row>
    <row r="332" s="2" customFormat="1" ht="24" customHeight="1">
      <c r="A332" s="39"/>
      <c r="B332" s="40"/>
      <c r="C332" s="219" t="s">
        <v>341</v>
      </c>
      <c r="D332" s="219" t="s">
        <v>168</v>
      </c>
      <c r="E332" s="220" t="s">
        <v>342</v>
      </c>
      <c r="F332" s="221" t="s">
        <v>343</v>
      </c>
      <c r="G332" s="222" t="s">
        <v>171</v>
      </c>
      <c r="H332" s="223">
        <v>7.4249999999999998</v>
      </c>
      <c r="I332" s="224"/>
      <c r="J332" s="225">
        <f>ROUND(I332*H332,2)</f>
        <v>0</v>
      </c>
      <c r="K332" s="221" t="s">
        <v>172</v>
      </c>
      <c r="L332" s="45"/>
      <c r="M332" s="226" t="s">
        <v>40</v>
      </c>
      <c r="N332" s="227" t="s">
        <v>48</v>
      </c>
      <c r="O332" s="85"/>
      <c r="P332" s="228">
        <f>O332*H332</f>
        <v>0</v>
      </c>
      <c r="Q332" s="228">
        <v>0</v>
      </c>
      <c r="R332" s="228">
        <f>Q332*H332</f>
        <v>0</v>
      </c>
      <c r="S332" s="228">
        <v>0.037999999999999999</v>
      </c>
      <c r="T332" s="229">
        <f>S332*H332</f>
        <v>0.28215000000000001</v>
      </c>
      <c r="U332" s="39"/>
      <c r="V332" s="39"/>
      <c r="W332" s="39"/>
      <c r="X332" s="39"/>
      <c r="Y332" s="39"/>
      <c r="Z332" s="39"/>
      <c r="AA332" s="39"/>
      <c r="AB332" s="39"/>
      <c r="AC332" s="39"/>
      <c r="AD332" s="39"/>
      <c r="AE332" s="39"/>
      <c r="AR332" s="230" t="s">
        <v>173</v>
      </c>
      <c r="AT332" s="230" t="s">
        <v>168</v>
      </c>
      <c r="AU332" s="230" t="s">
        <v>87</v>
      </c>
      <c r="AY332" s="18" t="s">
        <v>165</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173</v>
      </c>
      <c r="BM332" s="230" t="s">
        <v>344</v>
      </c>
    </row>
    <row r="333" s="2" customFormat="1">
      <c r="A333" s="39"/>
      <c r="B333" s="40"/>
      <c r="C333" s="41"/>
      <c r="D333" s="232" t="s">
        <v>175</v>
      </c>
      <c r="E333" s="41"/>
      <c r="F333" s="233" t="s">
        <v>345</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175</v>
      </c>
      <c r="AU333" s="18" t="s">
        <v>87</v>
      </c>
    </row>
    <row r="334" s="2" customFormat="1">
      <c r="A334" s="39"/>
      <c r="B334" s="40"/>
      <c r="C334" s="41"/>
      <c r="D334" s="232" t="s">
        <v>192</v>
      </c>
      <c r="E334" s="41"/>
      <c r="F334" s="268" t="s">
        <v>346</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192</v>
      </c>
      <c r="AU334" s="18" t="s">
        <v>87</v>
      </c>
    </row>
    <row r="335" s="14" customFormat="1">
      <c r="A335" s="14"/>
      <c r="B335" s="246"/>
      <c r="C335" s="247"/>
      <c r="D335" s="232" t="s">
        <v>177</v>
      </c>
      <c r="E335" s="248" t="s">
        <v>40</v>
      </c>
      <c r="F335" s="249" t="s">
        <v>269</v>
      </c>
      <c r="G335" s="247"/>
      <c r="H335" s="250">
        <v>7.4249999999999998</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177</v>
      </c>
      <c r="AU335" s="256" t="s">
        <v>87</v>
      </c>
      <c r="AV335" s="14" t="s">
        <v>87</v>
      </c>
      <c r="AW335" s="14" t="s">
        <v>38</v>
      </c>
      <c r="AX335" s="14" t="s">
        <v>77</v>
      </c>
      <c r="AY335" s="256" t="s">
        <v>165</v>
      </c>
    </row>
    <row r="336" s="15" customFormat="1">
      <c r="A336" s="15"/>
      <c r="B336" s="257"/>
      <c r="C336" s="258"/>
      <c r="D336" s="232" t="s">
        <v>177</v>
      </c>
      <c r="E336" s="259" t="s">
        <v>40</v>
      </c>
      <c r="F336" s="260" t="s">
        <v>186</v>
      </c>
      <c r="G336" s="258"/>
      <c r="H336" s="261">
        <v>7.4249999999999998</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177</v>
      </c>
      <c r="AU336" s="267" t="s">
        <v>87</v>
      </c>
      <c r="AV336" s="15" t="s">
        <v>173</v>
      </c>
      <c r="AW336" s="15" t="s">
        <v>38</v>
      </c>
      <c r="AX336" s="15" t="s">
        <v>85</v>
      </c>
      <c r="AY336" s="267" t="s">
        <v>165</v>
      </c>
    </row>
    <row r="337" s="2" customFormat="1" ht="16.5" customHeight="1">
      <c r="A337" s="39"/>
      <c r="B337" s="40"/>
      <c r="C337" s="219" t="s">
        <v>347</v>
      </c>
      <c r="D337" s="219" t="s">
        <v>168</v>
      </c>
      <c r="E337" s="220" t="s">
        <v>348</v>
      </c>
      <c r="F337" s="221" t="s">
        <v>349</v>
      </c>
      <c r="G337" s="222" t="s">
        <v>171</v>
      </c>
      <c r="H337" s="223">
        <v>6.1070000000000002</v>
      </c>
      <c r="I337" s="224"/>
      <c r="J337" s="225">
        <f>ROUND(I337*H337,2)</f>
        <v>0</v>
      </c>
      <c r="K337" s="221" t="s">
        <v>172</v>
      </c>
      <c r="L337" s="45"/>
      <c r="M337" s="226" t="s">
        <v>40</v>
      </c>
      <c r="N337" s="227" t="s">
        <v>48</v>
      </c>
      <c r="O337" s="85"/>
      <c r="P337" s="228">
        <f>O337*H337</f>
        <v>0</v>
      </c>
      <c r="Q337" s="228">
        <v>0</v>
      </c>
      <c r="R337" s="228">
        <f>Q337*H337</f>
        <v>0</v>
      </c>
      <c r="S337" s="228">
        <v>0.075999999999999998</v>
      </c>
      <c r="T337" s="229">
        <f>S337*H337</f>
        <v>0.46413199999999999</v>
      </c>
      <c r="U337" s="39"/>
      <c r="V337" s="39"/>
      <c r="W337" s="39"/>
      <c r="X337" s="39"/>
      <c r="Y337" s="39"/>
      <c r="Z337" s="39"/>
      <c r="AA337" s="39"/>
      <c r="AB337" s="39"/>
      <c r="AC337" s="39"/>
      <c r="AD337" s="39"/>
      <c r="AE337" s="39"/>
      <c r="AR337" s="230" t="s">
        <v>173</v>
      </c>
      <c r="AT337" s="230" t="s">
        <v>168</v>
      </c>
      <c r="AU337" s="230" t="s">
        <v>87</v>
      </c>
      <c r="AY337" s="18" t="s">
        <v>165</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173</v>
      </c>
      <c r="BM337" s="230" t="s">
        <v>350</v>
      </c>
    </row>
    <row r="338" s="2" customFormat="1">
      <c r="A338" s="39"/>
      <c r="B338" s="40"/>
      <c r="C338" s="41"/>
      <c r="D338" s="232" t="s">
        <v>175</v>
      </c>
      <c r="E338" s="41"/>
      <c r="F338" s="233" t="s">
        <v>351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175</v>
      </c>
      <c r="AU338" s="18" t="s">
        <v>87</v>
      </c>
    </row>
    <row r="339" s="2" customFormat="1">
      <c r="A339" s="39"/>
      <c r="B339" s="40"/>
      <c r="C339" s="41"/>
      <c r="D339" s="232" t="s">
        <v>192</v>
      </c>
      <c r="E339" s="41"/>
      <c r="F339" s="268" t="s">
        <v>352</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192</v>
      </c>
      <c r="AU339" s="18" t="s">
        <v>87</v>
      </c>
    </row>
    <row r="340" s="14" customFormat="1">
      <c r="A340" s="14"/>
      <c r="B340" s="246"/>
      <c r="C340" s="247"/>
      <c r="D340" s="232" t="s">
        <v>177</v>
      </c>
      <c r="E340" s="248" t="s">
        <v>40</v>
      </c>
      <c r="F340" s="249" t="s">
        <v>353</v>
      </c>
      <c r="G340" s="247"/>
      <c r="H340" s="250">
        <v>4.7279999999999998</v>
      </c>
      <c r="I340" s="251"/>
      <c r="J340" s="247"/>
      <c r="K340" s="247"/>
      <c r="L340" s="252"/>
      <c r="M340" s="253"/>
      <c r="N340" s="254"/>
      <c r="O340" s="254"/>
      <c r="P340" s="254"/>
      <c r="Q340" s="254"/>
      <c r="R340" s="254"/>
      <c r="S340" s="254"/>
      <c r="T340" s="255"/>
      <c r="U340" s="14"/>
      <c r="V340" s="14"/>
      <c r="W340" s="14"/>
      <c r="X340" s="14"/>
      <c r="Y340" s="14"/>
      <c r="Z340" s="14"/>
      <c r="AA340" s="14"/>
      <c r="AB340" s="14"/>
      <c r="AC340" s="14"/>
      <c r="AD340" s="14"/>
      <c r="AE340" s="14"/>
      <c r="AT340" s="256" t="s">
        <v>177</v>
      </c>
      <c r="AU340" s="256" t="s">
        <v>87</v>
      </c>
      <c r="AV340" s="14" t="s">
        <v>87</v>
      </c>
      <c r="AW340" s="14" t="s">
        <v>38</v>
      </c>
      <c r="AX340" s="14" t="s">
        <v>77</v>
      </c>
      <c r="AY340" s="256" t="s">
        <v>165</v>
      </c>
    </row>
    <row r="341" s="14" customFormat="1">
      <c r="A341" s="14"/>
      <c r="B341" s="246"/>
      <c r="C341" s="247"/>
      <c r="D341" s="232" t="s">
        <v>177</v>
      </c>
      <c r="E341" s="248" t="s">
        <v>40</v>
      </c>
      <c r="F341" s="249" t="s">
        <v>354</v>
      </c>
      <c r="G341" s="247"/>
      <c r="H341" s="250">
        <v>1.379</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177</v>
      </c>
      <c r="AU341" s="256" t="s">
        <v>87</v>
      </c>
      <c r="AV341" s="14" t="s">
        <v>87</v>
      </c>
      <c r="AW341" s="14" t="s">
        <v>38</v>
      </c>
      <c r="AX341" s="14" t="s">
        <v>77</v>
      </c>
      <c r="AY341" s="256" t="s">
        <v>165</v>
      </c>
    </row>
    <row r="342" s="15" customFormat="1">
      <c r="A342" s="15"/>
      <c r="B342" s="257"/>
      <c r="C342" s="258"/>
      <c r="D342" s="232" t="s">
        <v>177</v>
      </c>
      <c r="E342" s="259" t="s">
        <v>40</v>
      </c>
      <c r="F342" s="260" t="s">
        <v>186</v>
      </c>
      <c r="G342" s="258"/>
      <c r="H342" s="261">
        <v>6.1069999999999993</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177</v>
      </c>
      <c r="AU342" s="267" t="s">
        <v>87</v>
      </c>
      <c r="AV342" s="15" t="s">
        <v>173</v>
      </c>
      <c r="AW342" s="15" t="s">
        <v>38</v>
      </c>
      <c r="AX342" s="15" t="s">
        <v>85</v>
      </c>
      <c r="AY342" s="267" t="s">
        <v>165</v>
      </c>
    </row>
    <row r="343" s="2" customFormat="1" ht="24" customHeight="1">
      <c r="A343" s="39"/>
      <c r="B343" s="40"/>
      <c r="C343" s="219" t="s">
        <v>355</v>
      </c>
      <c r="D343" s="219" t="s">
        <v>168</v>
      </c>
      <c r="E343" s="220" t="s">
        <v>356</v>
      </c>
      <c r="F343" s="221" t="s">
        <v>357</v>
      </c>
      <c r="G343" s="222" t="s">
        <v>189</v>
      </c>
      <c r="H343" s="223">
        <v>154.12000000000001</v>
      </c>
      <c r="I343" s="224"/>
      <c r="J343" s="225">
        <f>ROUND(I343*H343,2)</f>
        <v>0</v>
      </c>
      <c r="K343" s="221" t="s">
        <v>172</v>
      </c>
      <c r="L343" s="45"/>
      <c r="M343" s="226" t="s">
        <v>40</v>
      </c>
      <c r="N343" s="227" t="s">
        <v>48</v>
      </c>
      <c r="O343" s="85"/>
      <c r="P343" s="228">
        <f>O343*H343</f>
        <v>0</v>
      </c>
      <c r="Q343" s="228">
        <v>0</v>
      </c>
      <c r="R343" s="228">
        <f>Q343*H343</f>
        <v>0</v>
      </c>
      <c r="S343" s="228">
        <v>0.0060000000000000001</v>
      </c>
      <c r="T343" s="229">
        <f>S343*H343</f>
        <v>0.9247200000000001</v>
      </c>
      <c r="U343" s="39"/>
      <c r="V343" s="39"/>
      <c r="W343" s="39"/>
      <c r="X343" s="39"/>
      <c r="Y343" s="39"/>
      <c r="Z343" s="39"/>
      <c r="AA343" s="39"/>
      <c r="AB343" s="39"/>
      <c r="AC343" s="39"/>
      <c r="AD343" s="39"/>
      <c r="AE343" s="39"/>
      <c r="AR343" s="230" t="s">
        <v>173</v>
      </c>
      <c r="AT343" s="230" t="s">
        <v>168</v>
      </c>
      <c r="AU343" s="230" t="s">
        <v>87</v>
      </c>
      <c r="AY343" s="18" t="s">
        <v>165</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173</v>
      </c>
      <c r="BM343" s="230" t="s">
        <v>358</v>
      </c>
    </row>
    <row r="344" s="2" customFormat="1">
      <c r="A344" s="39"/>
      <c r="B344" s="40"/>
      <c r="C344" s="41"/>
      <c r="D344" s="232" t="s">
        <v>175</v>
      </c>
      <c r="E344" s="41"/>
      <c r="F344" s="233" t="s">
        <v>359</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175</v>
      </c>
      <c r="AU344" s="18" t="s">
        <v>87</v>
      </c>
    </row>
    <row r="345" s="13" customFormat="1">
      <c r="A345" s="13"/>
      <c r="B345" s="236"/>
      <c r="C345" s="237"/>
      <c r="D345" s="232" t="s">
        <v>177</v>
      </c>
      <c r="E345" s="238" t="s">
        <v>40</v>
      </c>
      <c r="F345" s="239" t="s">
        <v>227</v>
      </c>
      <c r="G345" s="237"/>
      <c r="H345" s="238" t="s">
        <v>40</v>
      </c>
      <c r="I345" s="240"/>
      <c r="J345" s="237"/>
      <c r="K345" s="237"/>
      <c r="L345" s="241"/>
      <c r="M345" s="242"/>
      <c r="N345" s="243"/>
      <c r="O345" s="243"/>
      <c r="P345" s="243"/>
      <c r="Q345" s="243"/>
      <c r="R345" s="243"/>
      <c r="S345" s="243"/>
      <c r="T345" s="244"/>
      <c r="U345" s="13"/>
      <c r="V345" s="13"/>
      <c r="W345" s="13"/>
      <c r="X345" s="13"/>
      <c r="Y345" s="13"/>
      <c r="Z345" s="13"/>
      <c r="AA345" s="13"/>
      <c r="AB345" s="13"/>
      <c r="AC345" s="13"/>
      <c r="AD345" s="13"/>
      <c r="AE345" s="13"/>
      <c r="AT345" s="245" t="s">
        <v>177</v>
      </c>
      <c r="AU345" s="245" t="s">
        <v>87</v>
      </c>
      <c r="AV345" s="13" t="s">
        <v>85</v>
      </c>
      <c r="AW345" s="13" t="s">
        <v>38</v>
      </c>
      <c r="AX345" s="13" t="s">
        <v>77</v>
      </c>
      <c r="AY345" s="245" t="s">
        <v>165</v>
      </c>
    </row>
    <row r="346" s="14" customFormat="1">
      <c r="A346" s="14"/>
      <c r="B346" s="246"/>
      <c r="C346" s="247"/>
      <c r="D346" s="232" t="s">
        <v>177</v>
      </c>
      <c r="E346" s="248" t="s">
        <v>40</v>
      </c>
      <c r="F346" s="249" t="s">
        <v>360</v>
      </c>
      <c r="G346" s="247"/>
      <c r="H346" s="250">
        <v>5.5999999999999996</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177</v>
      </c>
      <c r="AU346" s="256" t="s">
        <v>87</v>
      </c>
      <c r="AV346" s="14" t="s">
        <v>87</v>
      </c>
      <c r="AW346" s="14" t="s">
        <v>38</v>
      </c>
      <c r="AX346" s="14" t="s">
        <v>77</v>
      </c>
      <c r="AY346" s="256" t="s">
        <v>165</v>
      </c>
    </row>
    <row r="347" s="13" customFormat="1">
      <c r="A347" s="13"/>
      <c r="B347" s="236"/>
      <c r="C347" s="237"/>
      <c r="D347" s="232" t="s">
        <v>177</v>
      </c>
      <c r="E347" s="238" t="s">
        <v>40</v>
      </c>
      <c r="F347" s="239" t="s">
        <v>229</v>
      </c>
      <c r="G347" s="237"/>
      <c r="H347" s="238" t="s">
        <v>40</v>
      </c>
      <c r="I347" s="240"/>
      <c r="J347" s="237"/>
      <c r="K347" s="237"/>
      <c r="L347" s="241"/>
      <c r="M347" s="242"/>
      <c r="N347" s="243"/>
      <c r="O347" s="243"/>
      <c r="P347" s="243"/>
      <c r="Q347" s="243"/>
      <c r="R347" s="243"/>
      <c r="S347" s="243"/>
      <c r="T347" s="244"/>
      <c r="U347" s="13"/>
      <c r="V347" s="13"/>
      <c r="W347" s="13"/>
      <c r="X347" s="13"/>
      <c r="Y347" s="13"/>
      <c r="Z347" s="13"/>
      <c r="AA347" s="13"/>
      <c r="AB347" s="13"/>
      <c r="AC347" s="13"/>
      <c r="AD347" s="13"/>
      <c r="AE347" s="13"/>
      <c r="AT347" s="245" t="s">
        <v>177</v>
      </c>
      <c r="AU347" s="245" t="s">
        <v>87</v>
      </c>
      <c r="AV347" s="13" t="s">
        <v>85</v>
      </c>
      <c r="AW347" s="13" t="s">
        <v>38</v>
      </c>
      <c r="AX347" s="13" t="s">
        <v>77</v>
      </c>
      <c r="AY347" s="245" t="s">
        <v>165</v>
      </c>
    </row>
    <row r="348" s="14" customFormat="1">
      <c r="A348" s="14"/>
      <c r="B348" s="246"/>
      <c r="C348" s="247"/>
      <c r="D348" s="232" t="s">
        <v>177</v>
      </c>
      <c r="E348" s="248" t="s">
        <v>40</v>
      </c>
      <c r="F348" s="249" t="s">
        <v>361</v>
      </c>
      <c r="G348" s="247"/>
      <c r="H348" s="250">
        <v>2.7999999999999998</v>
      </c>
      <c r="I348" s="251"/>
      <c r="J348" s="247"/>
      <c r="K348" s="247"/>
      <c r="L348" s="252"/>
      <c r="M348" s="253"/>
      <c r="N348" s="254"/>
      <c r="O348" s="254"/>
      <c r="P348" s="254"/>
      <c r="Q348" s="254"/>
      <c r="R348" s="254"/>
      <c r="S348" s="254"/>
      <c r="T348" s="255"/>
      <c r="U348" s="14"/>
      <c r="V348" s="14"/>
      <c r="W348" s="14"/>
      <c r="X348" s="14"/>
      <c r="Y348" s="14"/>
      <c r="Z348" s="14"/>
      <c r="AA348" s="14"/>
      <c r="AB348" s="14"/>
      <c r="AC348" s="14"/>
      <c r="AD348" s="14"/>
      <c r="AE348" s="14"/>
      <c r="AT348" s="256" t="s">
        <v>177</v>
      </c>
      <c r="AU348" s="256" t="s">
        <v>87</v>
      </c>
      <c r="AV348" s="14" t="s">
        <v>87</v>
      </c>
      <c r="AW348" s="14" t="s">
        <v>38</v>
      </c>
      <c r="AX348" s="14" t="s">
        <v>77</v>
      </c>
      <c r="AY348" s="256" t="s">
        <v>165</v>
      </c>
    </row>
    <row r="349" s="13" customFormat="1">
      <c r="A349" s="13"/>
      <c r="B349" s="236"/>
      <c r="C349" s="237"/>
      <c r="D349" s="232" t="s">
        <v>177</v>
      </c>
      <c r="E349" s="238" t="s">
        <v>40</v>
      </c>
      <c r="F349" s="239" t="s">
        <v>231</v>
      </c>
      <c r="G349" s="237"/>
      <c r="H349" s="238" t="s">
        <v>40</v>
      </c>
      <c r="I349" s="240"/>
      <c r="J349" s="237"/>
      <c r="K349" s="237"/>
      <c r="L349" s="241"/>
      <c r="M349" s="242"/>
      <c r="N349" s="243"/>
      <c r="O349" s="243"/>
      <c r="P349" s="243"/>
      <c r="Q349" s="243"/>
      <c r="R349" s="243"/>
      <c r="S349" s="243"/>
      <c r="T349" s="244"/>
      <c r="U349" s="13"/>
      <c r="V349" s="13"/>
      <c r="W349" s="13"/>
      <c r="X349" s="13"/>
      <c r="Y349" s="13"/>
      <c r="Z349" s="13"/>
      <c r="AA349" s="13"/>
      <c r="AB349" s="13"/>
      <c r="AC349" s="13"/>
      <c r="AD349" s="13"/>
      <c r="AE349" s="13"/>
      <c r="AT349" s="245" t="s">
        <v>177</v>
      </c>
      <c r="AU349" s="245" t="s">
        <v>87</v>
      </c>
      <c r="AV349" s="13" t="s">
        <v>85</v>
      </c>
      <c r="AW349" s="13" t="s">
        <v>38</v>
      </c>
      <c r="AX349" s="13" t="s">
        <v>77</v>
      </c>
      <c r="AY349" s="245" t="s">
        <v>165</v>
      </c>
    </row>
    <row r="350" s="14" customFormat="1">
      <c r="A350" s="14"/>
      <c r="B350" s="246"/>
      <c r="C350" s="247"/>
      <c r="D350" s="232" t="s">
        <v>177</v>
      </c>
      <c r="E350" s="248" t="s">
        <v>40</v>
      </c>
      <c r="F350" s="249" t="s">
        <v>362</v>
      </c>
      <c r="G350" s="247"/>
      <c r="H350" s="250">
        <v>145.72</v>
      </c>
      <c r="I350" s="251"/>
      <c r="J350" s="247"/>
      <c r="K350" s="247"/>
      <c r="L350" s="252"/>
      <c r="M350" s="253"/>
      <c r="N350" s="254"/>
      <c r="O350" s="254"/>
      <c r="P350" s="254"/>
      <c r="Q350" s="254"/>
      <c r="R350" s="254"/>
      <c r="S350" s="254"/>
      <c r="T350" s="255"/>
      <c r="U350" s="14"/>
      <c r="V350" s="14"/>
      <c r="W350" s="14"/>
      <c r="X350" s="14"/>
      <c r="Y350" s="14"/>
      <c r="Z350" s="14"/>
      <c r="AA350" s="14"/>
      <c r="AB350" s="14"/>
      <c r="AC350" s="14"/>
      <c r="AD350" s="14"/>
      <c r="AE350" s="14"/>
      <c r="AT350" s="256" t="s">
        <v>177</v>
      </c>
      <c r="AU350" s="256" t="s">
        <v>87</v>
      </c>
      <c r="AV350" s="14" t="s">
        <v>87</v>
      </c>
      <c r="AW350" s="14" t="s">
        <v>38</v>
      </c>
      <c r="AX350" s="14" t="s">
        <v>77</v>
      </c>
      <c r="AY350" s="256" t="s">
        <v>165</v>
      </c>
    </row>
    <row r="351" s="15" customFormat="1">
      <c r="A351" s="15"/>
      <c r="B351" s="257"/>
      <c r="C351" s="258"/>
      <c r="D351" s="232" t="s">
        <v>177</v>
      </c>
      <c r="E351" s="259" t="s">
        <v>40</v>
      </c>
      <c r="F351" s="260" t="s">
        <v>186</v>
      </c>
      <c r="G351" s="258"/>
      <c r="H351" s="261">
        <v>154.12000000000001</v>
      </c>
      <c r="I351" s="262"/>
      <c r="J351" s="258"/>
      <c r="K351" s="258"/>
      <c r="L351" s="263"/>
      <c r="M351" s="264"/>
      <c r="N351" s="265"/>
      <c r="O351" s="265"/>
      <c r="P351" s="265"/>
      <c r="Q351" s="265"/>
      <c r="R351" s="265"/>
      <c r="S351" s="265"/>
      <c r="T351" s="266"/>
      <c r="U351" s="15"/>
      <c r="V351" s="15"/>
      <c r="W351" s="15"/>
      <c r="X351" s="15"/>
      <c r="Y351" s="15"/>
      <c r="Z351" s="15"/>
      <c r="AA351" s="15"/>
      <c r="AB351" s="15"/>
      <c r="AC351" s="15"/>
      <c r="AD351" s="15"/>
      <c r="AE351" s="15"/>
      <c r="AT351" s="267" t="s">
        <v>177</v>
      </c>
      <c r="AU351" s="267" t="s">
        <v>87</v>
      </c>
      <c r="AV351" s="15" t="s">
        <v>173</v>
      </c>
      <c r="AW351" s="15" t="s">
        <v>38</v>
      </c>
      <c r="AX351" s="15" t="s">
        <v>85</v>
      </c>
      <c r="AY351" s="267" t="s">
        <v>165</v>
      </c>
    </row>
    <row r="352" s="2" customFormat="1" ht="24" customHeight="1">
      <c r="A352" s="39"/>
      <c r="B352" s="40"/>
      <c r="C352" s="219" t="s">
        <v>363</v>
      </c>
      <c r="D352" s="219" t="s">
        <v>168</v>
      </c>
      <c r="E352" s="220" t="s">
        <v>364</v>
      </c>
      <c r="F352" s="221" t="s">
        <v>365</v>
      </c>
      <c r="G352" s="222" t="s">
        <v>171</v>
      </c>
      <c r="H352" s="223">
        <v>30.111999999999998</v>
      </c>
      <c r="I352" s="224"/>
      <c r="J352" s="225">
        <f>ROUND(I352*H352,2)</f>
        <v>0</v>
      </c>
      <c r="K352" s="221" t="s">
        <v>172</v>
      </c>
      <c r="L352" s="45"/>
      <c r="M352" s="226" t="s">
        <v>40</v>
      </c>
      <c r="N352" s="227" t="s">
        <v>48</v>
      </c>
      <c r="O352" s="85"/>
      <c r="P352" s="228">
        <f>O352*H352</f>
        <v>0</v>
      </c>
      <c r="Q352" s="228">
        <v>0</v>
      </c>
      <c r="R352" s="228">
        <f>Q352*H352</f>
        <v>0</v>
      </c>
      <c r="S352" s="228">
        <v>0.050000000000000003</v>
      </c>
      <c r="T352" s="229">
        <f>S352*H352</f>
        <v>1.5056000000000001</v>
      </c>
      <c r="U352" s="39"/>
      <c r="V352" s="39"/>
      <c r="W352" s="39"/>
      <c r="X352" s="39"/>
      <c r="Y352" s="39"/>
      <c r="Z352" s="39"/>
      <c r="AA352" s="39"/>
      <c r="AB352" s="39"/>
      <c r="AC352" s="39"/>
      <c r="AD352" s="39"/>
      <c r="AE352" s="39"/>
      <c r="AR352" s="230" t="s">
        <v>173</v>
      </c>
      <c r="AT352" s="230" t="s">
        <v>168</v>
      </c>
      <c r="AU352" s="230" t="s">
        <v>87</v>
      </c>
      <c r="AY352" s="18" t="s">
        <v>165</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173</v>
      </c>
      <c r="BM352" s="230" t="s">
        <v>366</v>
      </c>
    </row>
    <row r="353" s="2" customFormat="1">
      <c r="A353" s="39"/>
      <c r="B353" s="40"/>
      <c r="C353" s="41"/>
      <c r="D353" s="232" t="s">
        <v>175</v>
      </c>
      <c r="E353" s="41"/>
      <c r="F353" s="233" t="s">
        <v>367</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175</v>
      </c>
      <c r="AU353" s="18" t="s">
        <v>87</v>
      </c>
    </row>
    <row r="354" s="2" customFormat="1">
      <c r="A354" s="39"/>
      <c r="B354" s="40"/>
      <c r="C354" s="41"/>
      <c r="D354" s="232" t="s">
        <v>192</v>
      </c>
      <c r="E354" s="41"/>
      <c r="F354" s="268" t="s">
        <v>368</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192</v>
      </c>
      <c r="AU354" s="18" t="s">
        <v>87</v>
      </c>
    </row>
    <row r="355" s="13" customFormat="1">
      <c r="A355" s="13"/>
      <c r="B355" s="236"/>
      <c r="C355" s="237"/>
      <c r="D355" s="232" t="s">
        <v>177</v>
      </c>
      <c r="E355" s="238" t="s">
        <v>40</v>
      </c>
      <c r="F355" s="239" t="s">
        <v>208</v>
      </c>
      <c r="G355" s="237"/>
      <c r="H355" s="238" t="s">
        <v>40</v>
      </c>
      <c r="I355" s="240"/>
      <c r="J355" s="237"/>
      <c r="K355" s="237"/>
      <c r="L355" s="241"/>
      <c r="M355" s="242"/>
      <c r="N355" s="243"/>
      <c r="O355" s="243"/>
      <c r="P355" s="243"/>
      <c r="Q355" s="243"/>
      <c r="R355" s="243"/>
      <c r="S355" s="243"/>
      <c r="T355" s="244"/>
      <c r="U355" s="13"/>
      <c r="V355" s="13"/>
      <c r="W355" s="13"/>
      <c r="X355" s="13"/>
      <c r="Y355" s="13"/>
      <c r="Z355" s="13"/>
      <c r="AA355" s="13"/>
      <c r="AB355" s="13"/>
      <c r="AC355" s="13"/>
      <c r="AD355" s="13"/>
      <c r="AE355" s="13"/>
      <c r="AT355" s="245" t="s">
        <v>177</v>
      </c>
      <c r="AU355" s="245" t="s">
        <v>87</v>
      </c>
      <c r="AV355" s="13" t="s">
        <v>85</v>
      </c>
      <c r="AW355" s="13" t="s">
        <v>38</v>
      </c>
      <c r="AX355" s="13" t="s">
        <v>77</v>
      </c>
      <c r="AY355" s="245" t="s">
        <v>165</v>
      </c>
    </row>
    <row r="356" s="14" customFormat="1">
      <c r="A356" s="14"/>
      <c r="B356" s="246"/>
      <c r="C356" s="247"/>
      <c r="D356" s="232" t="s">
        <v>177</v>
      </c>
      <c r="E356" s="248" t="s">
        <v>40</v>
      </c>
      <c r="F356" s="249" t="s">
        <v>369</v>
      </c>
      <c r="G356" s="247"/>
      <c r="H356" s="250">
        <v>1.6779999999999999</v>
      </c>
      <c r="I356" s="251"/>
      <c r="J356" s="247"/>
      <c r="K356" s="247"/>
      <c r="L356" s="252"/>
      <c r="M356" s="253"/>
      <c r="N356" s="254"/>
      <c r="O356" s="254"/>
      <c r="P356" s="254"/>
      <c r="Q356" s="254"/>
      <c r="R356" s="254"/>
      <c r="S356" s="254"/>
      <c r="T356" s="255"/>
      <c r="U356" s="14"/>
      <c r="V356" s="14"/>
      <c r="W356" s="14"/>
      <c r="X356" s="14"/>
      <c r="Y356" s="14"/>
      <c r="Z356" s="14"/>
      <c r="AA356" s="14"/>
      <c r="AB356" s="14"/>
      <c r="AC356" s="14"/>
      <c r="AD356" s="14"/>
      <c r="AE356" s="14"/>
      <c r="AT356" s="256" t="s">
        <v>177</v>
      </c>
      <c r="AU356" s="256" t="s">
        <v>87</v>
      </c>
      <c r="AV356" s="14" t="s">
        <v>87</v>
      </c>
      <c r="AW356" s="14" t="s">
        <v>38</v>
      </c>
      <c r="AX356" s="14" t="s">
        <v>77</v>
      </c>
      <c r="AY356" s="256" t="s">
        <v>165</v>
      </c>
    </row>
    <row r="357" s="14" customFormat="1">
      <c r="A357" s="14"/>
      <c r="B357" s="246"/>
      <c r="C357" s="247"/>
      <c r="D357" s="232" t="s">
        <v>177</v>
      </c>
      <c r="E357" s="248" t="s">
        <v>40</v>
      </c>
      <c r="F357" s="249" t="s">
        <v>370</v>
      </c>
      <c r="G357" s="247"/>
      <c r="H357" s="250">
        <v>0.45000000000000001</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177</v>
      </c>
      <c r="AU357" s="256" t="s">
        <v>87</v>
      </c>
      <c r="AV357" s="14" t="s">
        <v>87</v>
      </c>
      <c r="AW357" s="14" t="s">
        <v>38</v>
      </c>
      <c r="AX357" s="14" t="s">
        <v>77</v>
      </c>
      <c r="AY357" s="256" t="s">
        <v>165</v>
      </c>
    </row>
    <row r="358" s="13" customFormat="1">
      <c r="A358" s="13"/>
      <c r="B358" s="236"/>
      <c r="C358" s="237"/>
      <c r="D358" s="232" t="s">
        <v>177</v>
      </c>
      <c r="E358" s="238" t="s">
        <v>40</v>
      </c>
      <c r="F358" s="239" t="s">
        <v>210</v>
      </c>
      <c r="G358" s="237"/>
      <c r="H358" s="238" t="s">
        <v>40</v>
      </c>
      <c r="I358" s="240"/>
      <c r="J358" s="237"/>
      <c r="K358" s="237"/>
      <c r="L358" s="241"/>
      <c r="M358" s="242"/>
      <c r="N358" s="243"/>
      <c r="O358" s="243"/>
      <c r="P358" s="243"/>
      <c r="Q358" s="243"/>
      <c r="R358" s="243"/>
      <c r="S358" s="243"/>
      <c r="T358" s="244"/>
      <c r="U358" s="13"/>
      <c r="V358" s="13"/>
      <c r="W358" s="13"/>
      <c r="X358" s="13"/>
      <c r="Y358" s="13"/>
      <c r="Z358" s="13"/>
      <c r="AA358" s="13"/>
      <c r="AB358" s="13"/>
      <c r="AC358" s="13"/>
      <c r="AD358" s="13"/>
      <c r="AE358" s="13"/>
      <c r="AT358" s="245" t="s">
        <v>177</v>
      </c>
      <c r="AU358" s="245" t="s">
        <v>87</v>
      </c>
      <c r="AV358" s="13" t="s">
        <v>85</v>
      </c>
      <c r="AW358" s="13" t="s">
        <v>38</v>
      </c>
      <c r="AX358" s="13" t="s">
        <v>77</v>
      </c>
      <c r="AY358" s="245" t="s">
        <v>165</v>
      </c>
    </row>
    <row r="359" s="14" customFormat="1">
      <c r="A359" s="14"/>
      <c r="B359" s="246"/>
      <c r="C359" s="247"/>
      <c r="D359" s="232" t="s">
        <v>177</v>
      </c>
      <c r="E359" s="248" t="s">
        <v>40</v>
      </c>
      <c r="F359" s="249" t="s">
        <v>371</v>
      </c>
      <c r="G359" s="247"/>
      <c r="H359" s="250">
        <v>2.0150000000000001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177</v>
      </c>
      <c r="AU359" s="256" t="s">
        <v>87</v>
      </c>
      <c r="AV359" s="14" t="s">
        <v>87</v>
      </c>
      <c r="AW359" s="14" t="s">
        <v>38</v>
      </c>
      <c r="AX359" s="14" t="s">
        <v>77</v>
      </c>
      <c r="AY359" s="256" t="s">
        <v>165</v>
      </c>
    </row>
    <row r="360" s="13" customFormat="1">
      <c r="A360" s="13"/>
      <c r="B360" s="236"/>
      <c r="C360" s="237"/>
      <c r="D360" s="232" t="s">
        <v>177</v>
      </c>
      <c r="E360" s="238" t="s">
        <v>40</v>
      </c>
      <c r="F360" s="239" t="s">
        <v>214</v>
      </c>
      <c r="G360" s="237"/>
      <c r="H360" s="238" t="s">
        <v>40</v>
      </c>
      <c r="I360" s="240"/>
      <c r="J360" s="237"/>
      <c r="K360" s="237"/>
      <c r="L360" s="241"/>
      <c r="M360" s="242"/>
      <c r="N360" s="243"/>
      <c r="O360" s="243"/>
      <c r="P360" s="243"/>
      <c r="Q360" s="243"/>
      <c r="R360" s="243"/>
      <c r="S360" s="243"/>
      <c r="T360" s="244"/>
      <c r="U360" s="13"/>
      <c r="V360" s="13"/>
      <c r="W360" s="13"/>
      <c r="X360" s="13"/>
      <c r="Y360" s="13"/>
      <c r="Z360" s="13"/>
      <c r="AA360" s="13"/>
      <c r="AB360" s="13"/>
      <c r="AC360" s="13"/>
      <c r="AD360" s="13"/>
      <c r="AE360" s="13"/>
      <c r="AT360" s="245" t="s">
        <v>177</v>
      </c>
      <c r="AU360" s="245" t="s">
        <v>87</v>
      </c>
      <c r="AV360" s="13" t="s">
        <v>85</v>
      </c>
      <c r="AW360" s="13" t="s">
        <v>38</v>
      </c>
      <c r="AX360" s="13" t="s">
        <v>77</v>
      </c>
      <c r="AY360" s="245" t="s">
        <v>165</v>
      </c>
    </row>
    <row r="361" s="14" customFormat="1">
      <c r="A361" s="14"/>
      <c r="B361" s="246"/>
      <c r="C361" s="247"/>
      <c r="D361" s="232" t="s">
        <v>177</v>
      </c>
      <c r="E361" s="248" t="s">
        <v>40</v>
      </c>
      <c r="F361" s="249" t="s">
        <v>372</v>
      </c>
      <c r="G361" s="247"/>
      <c r="H361" s="250">
        <v>14.438000000000001</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177</v>
      </c>
      <c r="AU361" s="256" t="s">
        <v>87</v>
      </c>
      <c r="AV361" s="14" t="s">
        <v>87</v>
      </c>
      <c r="AW361" s="14" t="s">
        <v>38</v>
      </c>
      <c r="AX361" s="14" t="s">
        <v>77</v>
      </c>
      <c r="AY361" s="256" t="s">
        <v>165</v>
      </c>
    </row>
    <row r="362" s="13" customFormat="1">
      <c r="A362" s="13"/>
      <c r="B362" s="236"/>
      <c r="C362" s="237"/>
      <c r="D362" s="232" t="s">
        <v>177</v>
      </c>
      <c r="E362" s="238" t="s">
        <v>40</v>
      </c>
      <c r="F362" s="239" t="s">
        <v>212</v>
      </c>
      <c r="G362" s="237"/>
      <c r="H362" s="238" t="s">
        <v>40</v>
      </c>
      <c r="I362" s="240"/>
      <c r="J362" s="237"/>
      <c r="K362" s="237"/>
      <c r="L362" s="241"/>
      <c r="M362" s="242"/>
      <c r="N362" s="243"/>
      <c r="O362" s="243"/>
      <c r="P362" s="243"/>
      <c r="Q362" s="243"/>
      <c r="R362" s="243"/>
      <c r="S362" s="243"/>
      <c r="T362" s="244"/>
      <c r="U362" s="13"/>
      <c r="V362" s="13"/>
      <c r="W362" s="13"/>
      <c r="X362" s="13"/>
      <c r="Y362" s="13"/>
      <c r="Z362" s="13"/>
      <c r="AA362" s="13"/>
      <c r="AB362" s="13"/>
      <c r="AC362" s="13"/>
      <c r="AD362" s="13"/>
      <c r="AE362" s="13"/>
      <c r="AT362" s="245" t="s">
        <v>177</v>
      </c>
      <c r="AU362" s="245" t="s">
        <v>87</v>
      </c>
      <c r="AV362" s="13" t="s">
        <v>85</v>
      </c>
      <c r="AW362" s="13" t="s">
        <v>38</v>
      </c>
      <c r="AX362" s="13" t="s">
        <v>77</v>
      </c>
      <c r="AY362" s="245" t="s">
        <v>165</v>
      </c>
    </row>
    <row r="363" s="14" customFormat="1">
      <c r="A363" s="14"/>
      <c r="B363" s="246"/>
      <c r="C363" s="247"/>
      <c r="D363" s="232" t="s">
        <v>177</v>
      </c>
      <c r="E363" s="248" t="s">
        <v>40</v>
      </c>
      <c r="F363" s="249" t="s">
        <v>373</v>
      </c>
      <c r="G363" s="247"/>
      <c r="H363" s="250">
        <v>11.531000000000001</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177</v>
      </c>
      <c r="AU363" s="256" t="s">
        <v>87</v>
      </c>
      <c r="AV363" s="14" t="s">
        <v>87</v>
      </c>
      <c r="AW363" s="14" t="s">
        <v>38</v>
      </c>
      <c r="AX363" s="14" t="s">
        <v>77</v>
      </c>
      <c r="AY363" s="256" t="s">
        <v>165</v>
      </c>
    </row>
    <row r="364" s="15" customFormat="1">
      <c r="A364" s="15"/>
      <c r="B364" s="257"/>
      <c r="C364" s="258"/>
      <c r="D364" s="232" t="s">
        <v>177</v>
      </c>
      <c r="E364" s="259" t="s">
        <v>40</v>
      </c>
      <c r="F364" s="260" t="s">
        <v>186</v>
      </c>
      <c r="G364" s="258"/>
      <c r="H364" s="261">
        <v>30.112000000000002</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177</v>
      </c>
      <c r="AU364" s="267" t="s">
        <v>87</v>
      </c>
      <c r="AV364" s="15" t="s">
        <v>173</v>
      </c>
      <c r="AW364" s="15" t="s">
        <v>38</v>
      </c>
      <c r="AX364" s="15" t="s">
        <v>85</v>
      </c>
      <c r="AY364" s="267" t="s">
        <v>165</v>
      </c>
    </row>
    <row r="365" s="2" customFormat="1" ht="24" customHeight="1">
      <c r="A365" s="39"/>
      <c r="B365" s="40"/>
      <c r="C365" s="219" t="s">
        <v>374</v>
      </c>
      <c r="D365" s="219" t="s">
        <v>168</v>
      </c>
      <c r="E365" s="220" t="s">
        <v>375</v>
      </c>
      <c r="F365" s="221" t="s">
        <v>376</v>
      </c>
      <c r="G365" s="222" t="s">
        <v>171</v>
      </c>
      <c r="H365" s="223">
        <v>96.099999999999994</v>
      </c>
      <c r="I365" s="224"/>
      <c r="J365" s="225">
        <f>ROUND(I365*H365,2)</f>
        <v>0</v>
      </c>
      <c r="K365" s="221" t="s">
        <v>172</v>
      </c>
      <c r="L365" s="45"/>
      <c r="M365" s="226" t="s">
        <v>40</v>
      </c>
      <c r="N365" s="227" t="s">
        <v>48</v>
      </c>
      <c r="O365" s="85"/>
      <c r="P365" s="228">
        <f>O365*H365</f>
        <v>0</v>
      </c>
      <c r="Q365" s="228">
        <v>0</v>
      </c>
      <c r="R365" s="228">
        <f>Q365*H365</f>
        <v>0</v>
      </c>
      <c r="S365" s="228">
        <v>0.045999999999999999</v>
      </c>
      <c r="T365" s="229">
        <f>S365*H365</f>
        <v>4.4205999999999994</v>
      </c>
      <c r="U365" s="39"/>
      <c r="V365" s="39"/>
      <c r="W365" s="39"/>
      <c r="X365" s="39"/>
      <c r="Y365" s="39"/>
      <c r="Z365" s="39"/>
      <c r="AA365" s="39"/>
      <c r="AB365" s="39"/>
      <c r="AC365" s="39"/>
      <c r="AD365" s="39"/>
      <c r="AE365" s="39"/>
      <c r="AR365" s="230" t="s">
        <v>173</v>
      </c>
      <c r="AT365" s="230" t="s">
        <v>168</v>
      </c>
      <c r="AU365" s="230" t="s">
        <v>87</v>
      </c>
      <c r="AY365" s="18" t="s">
        <v>165</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173</v>
      </c>
      <c r="BM365" s="230" t="s">
        <v>377</v>
      </c>
    </row>
    <row r="366" s="2" customFormat="1">
      <c r="A366" s="39"/>
      <c r="B366" s="40"/>
      <c r="C366" s="41"/>
      <c r="D366" s="232" t="s">
        <v>175</v>
      </c>
      <c r="E366" s="41"/>
      <c r="F366" s="233" t="s">
        <v>378</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175</v>
      </c>
      <c r="AU366" s="18" t="s">
        <v>87</v>
      </c>
    </row>
    <row r="367" s="2" customFormat="1">
      <c r="A367" s="39"/>
      <c r="B367" s="40"/>
      <c r="C367" s="41"/>
      <c r="D367" s="232" t="s">
        <v>192</v>
      </c>
      <c r="E367" s="41"/>
      <c r="F367" s="268" t="s">
        <v>368</v>
      </c>
      <c r="G367" s="41"/>
      <c r="H367" s="41"/>
      <c r="I367" s="137"/>
      <c r="J367" s="41"/>
      <c r="K367" s="41"/>
      <c r="L367" s="45"/>
      <c r="M367" s="234"/>
      <c r="N367" s="235"/>
      <c r="O367" s="85"/>
      <c r="P367" s="85"/>
      <c r="Q367" s="85"/>
      <c r="R367" s="85"/>
      <c r="S367" s="85"/>
      <c r="T367" s="86"/>
      <c r="U367" s="39"/>
      <c r="V367" s="39"/>
      <c r="W367" s="39"/>
      <c r="X367" s="39"/>
      <c r="Y367" s="39"/>
      <c r="Z367" s="39"/>
      <c r="AA367" s="39"/>
      <c r="AB367" s="39"/>
      <c r="AC367" s="39"/>
      <c r="AD367" s="39"/>
      <c r="AE367" s="39"/>
      <c r="AT367" s="18" t="s">
        <v>192</v>
      </c>
      <c r="AU367" s="18" t="s">
        <v>87</v>
      </c>
    </row>
    <row r="368" s="13" customFormat="1">
      <c r="A368" s="13"/>
      <c r="B368" s="236"/>
      <c r="C368" s="237"/>
      <c r="D368" s="232" t="s">
        <v>177</v>
      </c>
      <c r="E368" s="238" t="s">
        <v>40</v>
      </c>
      <c r="F368" s="239" t="s">
        <v>208</v>
      </c>
      <c r="G368" s="237"/>
      <c r="H368" s="238" t="s">
        <v>40</v>
      </c>
      <c r="I368" s="240"/>
      <c r="J368" s="237"/>
      <c r="K368" s="237"/>
      <c r="L368" s="241"/>
      <c r="M368" s="242"/>
      <c r="N368" s="243"/>
      <c r="O368" s="243"/>
      <c r="P368" s="243"/>
      <c r="Q368" s="243"/>
      <c r="R368" s="243"/>
      <c r="S368" s="243"/>
      <c r="T368" s="244"/>
      <c r="U368" s="13"/>
      <c r="V368" s="13"/>
      <c r="W368" s="13"/>
      <c r="X368" s="13"/>
      <c r="Y368" s="13"/>
      <c r="Z368" s="13"/>
      <c r="AA368" s="13"/>
      <c r="AB368" s="13"/>
      <c r="AC368" s="13"/>
      <c r="AD368" s="13"/>
      <c r="AE368" s="13"/>
      <c r="AT368" s="245" t="s">
        <v>177</v>
      </c>
      <c r="AU368" s="245" t="s">
        <v>87</v>
      </c>
      <c r="AV368" s="13" t="s">
        <v>85</v>
      </c>
      <c r="AW368" s="13" t="s">
        <v>38</v>
      </c>
      <c r="AX368" s="13" t="s">
        <v>77</v>
      </c>
      <c r="AY368" s="245" t="s">
        <v>165</v>
      </c>
    </row>
    <row r="369" s="14" customFormat="1">
      <c r="A369" s="14"/>
      <c r="B369" s="246"/>
      <c r="C369" s="247"/>
      <c r="D369" s="232" t="s">
        <v>177</v>
      </c>
      <c r="E369" s="248" t="s">
        <v>40</v>
      </c>
      <c r="F369" s="249" t="s">
        <v>379</v>
      </c>
      <c r="G369" s="247"/>
      <c r="H369" s="250">
        <v>16.271999999999998</v>
      </c>
      <c r="I369" s="251"/>
      <c r="J369" s="247"/>
      <c r="K369" s="247"/>
      <c r="L369" s="252"/>
      <c r="M369" s="253"/>
      <c r="N369" s="254"/>
      <c r="O369" s="254"/>
      <c r="P369" s="254"/>
      <c r="Q369" s="254"/>
      <c r="R369" s="254"/>
      <c r="S369" s="254"/>
      <c r="T369" s="255"/>
      <c r="U369" s="14"/>
      <c r="V369" s="14"/>
      <c r="W369" s="14"/>
      <c r="X369" s="14"/>
      <c r="Y369" s="14"/>
      <c r="Z369" s="14"/>
      <c r="AA369" s="14"/>
      <c r="AB369" s="14"/>
      <c r="AC369" s="14"/>
      <c r="AD369" s="14"/>
      <c r="AE369" s="14"/>
      <c r="AT369" s="256" t="s">
        <v>177</v>
      </c>
      <c r="AU369" s="256" t="s">
        <v>87</v>
      </c>
      <c r="AV369" s="14" t="s">
        <v>87</v>
      </c>
      <c r="AW369" s="14" t="s">
        <v>38</v>
      </c>
      <c r="AX369" s="14" t="s">
        <v>77</v>
      </c>
      <c r="AY369" s="256" t="s">
        <v>165</v>
      </c>
    </row>
    <row r="370" s="14" customFormat="1">
      <c r="A370" s="14"/>
      <c r="B370" s="246"/>
      <c r="C370" s="247"/>
      <c r="D370" s="232" t="s">
        <v>177</v>
      </c>
      <c r="E370" s="248" t="s">
        <v>40</v>
      </c>
      <c r="F370" s="249" t="s">
        <v>380</v>
      </c>
      <c r="G370" s="247"/>
      <c r="H370" s="250">
        <v>-4.7279999999999998</v>
      </c>
      <c r="I370" s="251"/>
      <c r="J370" s="247"/>
      <c r="K370" s="247"/>
      <c r="L370" s="252"/>
      <c r="M370" s="253"/>
      <c r="N370" s="254"/>
      <c r="O370" s="254"/>
      <c r="P370" s="254"/>
      <c r="Q370" s="254"/>
      <c r="R370" s="254"/>
      <c r="S370" s="254"/>
      <c r="T370" s="255"/>
      <c r="U370" s="14"/>
      <c r="V370" s="14"/>
      <c r="W370" s="14"/>
      <c r="X370" s="14"/>
      <c r="Y370" s="14"/>
      <c r="Z370" s="14"/>
      <c r="AA370" s="14"/>
      <c r="AB370" s="14"/>
      <c r="AC370" s="14"/>
      <c r="AD370" s="14"/>
      <c r="AE370" s="14"/>
      <c r="AT370" s="256" t="s">
        <v>177</v>
      </c>
      <c r="AU370" s="256" t="s">
        <v>87</v>
      </c>
      <c r="AV370" s="14" t="s">
        <v>87</v>
      </c>
      <c r="AW370" s="14" t="s">
        <v>38</v>
      </c>
      <c r="AX370" s="14" t="s">
        <v>77</v>
      </c>
      <c r="AY370" s="256" t="s">
        <v>165</v>
      </c>
    </row>
    <row r="371" s="14" customFormat="1">
      <c r="A371" s="14"/>
      <c r="B371" s="246"/>
      <c r="C371" s="247"/>
      <c r="D371" s="232" t="s">
        <v>177</v>
      </c>
      <c r="E371" s="248" t="s">
        <v>40</v>
      </c>
      <c r="F371" s="249" t="s">
        <v>183</v>
      </c>
      <c r="G371" s="247"/>
      <c r="H371" s="250">
        <v>-1.379</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177</v>
      </c>
      <c r="AU371" s="256" t="s">
        <v>87</v>
      </c>
      <c r="AV371" s="14" t="s">
        <v>87</v>
      </c>
      <c r="AW371" s="14" t="s">
        <v>38</v>
      </c>
      <c r="AX371" s="14" t="s">
        <v>77</v>
      </c>
      <c r="AY371" s="256" t="s">
        <v>165</v>
      </c>
    </row>
    <row r="372" s="13" customFormat="1">
      <c r="A372" s="13"/>
      <c r="B372" s="236"/>
      <c r="C372" s="237"/>
      <c r="D372" s="232" t="s">
        <v>177</v>
      </c>
      <c r="E372" s="238" t="s">
        <v>40</v>
      </c>
      <c r="F372" s="239" t="s">
        <v>210</v>
      </c>
      <c r="G372" s="237"/>
      <c r="H372" s="238" t="s">
        <v>40</v>
      </c>
      <c r="I372" s="240"/>
      <c r="J372" s="237"/>
      <c r="K372" s="237"/>
      <c r="L372" s="241"/>
      <c r="M372" s="242"/>
      <c r="N372" s="243"/>
      <c r="O372" s="243"/>
      <c r="P372" s="243"/>
      <c r="Q372" s="243"/>
      <c r="R372" s="243"/>
      <c r="S372" s="243"/>
      <c r="T372" s="244"/>
      <c r="U372" s="13"/>
      <c r="V372" s="13"/>
      <c r="W372" s="13"/>
      <c r="X372" s="13"/>
      <c r="Y372" s="13"/>
      <c r="Z372" s="13"/>
      <c r="AA372" s="13"/>
      <c r="AB372" s="13"/>
      <c r="AC372" s="13"/>
      <c r="AD372" s="13"/>
      <c r="AE372" s="13"/>
      <c r="AT372" s="245" t="s">
        <v>177</v>
      </c>
      <c r="AU372" s="245" t="s">
        <v>87</v>
      </c>
      <c r="AV372" s="13" t="s">
        <v>85</v>
      </c>
      <c r="AW372" s="13" t="s">
        <v>38</v>
      </c>
      <c r="AX372" s="13" t="s">
        <v>77</v>
      </c>
      <c r="AY372" s="245" t="s">
        <v>165</v>
      </c>
    </row>
    <row r="373" s="14" customFormat="1">
      <c r="A373" s="14"/>
      <c r="B373" s="246"/>
      <c r="C373" s="247"/>
      <c r="D373" s="232" t="s">
        <v>177</v>
      </c>
      <c r="E373" s="248" t="s">
        <v>40</v>
      </c>
      <c r="F373" s="249" t="s">
        <v>381</v>
      </c>
      <c r="G373" s="247"/>
      <c r="H373" s="250">
        <v>15.247999999999999</v>
      </c>
      <c r="I373" s="251"/>
      <c r="J373" s="247"/>
      <c r="K373" s="247"/>
      <c r="L373" s="252"/>
      <c r="M373" s="253"/>
      <c r="N373" s="254"/>
      <c r="O373" s="254"/>
      <c r="P373" s="254"/>
      <c r="Q373" s="254"/>
      <c r="R373" s="254"/>
      <c r="S373" s="254"/>
      <c r="T373" s="255"/>
      <c r="U373" s="14"/>
      <c r="V373" s="14"/>
      <c r="W373" s="14"/>
      <c r="X373" s="14"/>
      <c r="Y373" s="14"/>
      <c r="Z373" s="14"/>
      <c r="AA373" s="14"/>
      <c r="AB373" s="14"/>
      <c r="AC373" s="14"/>
      <c r="AD373" s="14"/>
      <c r="AE373" s="14"/>
      <c r="AT373" s="256" t="s">
        <v>177</v>
      </c>
      <c r="AU373" s="256" t="s">
        <v>87</v>
      </c>
      <c r="AV373" s="14" t="s">
        <v>87</v>
      </c>
      <c r="AW373" s="14" t="s">
        <v>38</v>
      </c>
      <c r="AX373" s="14" t="s">
        <v>77</v>
      </c>
      <c r="AY373" s="256" t="s">
        <v>165</v>
      </c>
    </row>
    <row r="374" s="14" customFormat="1">
      <c r="A374" s="14"/>
      <c r="B374" s="246"/>
      <c r="C374" s="247"/>
      <c r="D374" s="232" t="s">
        <v>177</v>
      </c>
      <c r="E374" s="248" t="s">
        <v>40</v>
      </c>
      <c r="F374" s="249" t="s">
        <v>183</v>
      </c>
      <c r="G374" s="247"/>
      <c r="H374" s="250">
        <v>-1.379</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177</v>
      </c>
      <c r="AU374" s="256" t="s">
        <v>87</v>
      </c>
      <c r="AV374" s="14" t="s">
        <v>87</v>
      </c>
      <c r="AW374" s="14" t="s">
        <v>38</v>
      </c>
      <c r="AX374" s="14" t="s">
        <v>77</v>
      </c>
      <c r="AY374" s="256" t="s">
        <v>165</v>
      </c>
    </row>
    <row r="375" s="13" customFormat="1">
      <c r="A375" s="13"/>
      <c r="B375" s="236"/>
      <c r="C375" s="237"/>
      <c r="D375" s="232" t="s">
        <v>177</v>
      </c>
      <c r="E375" s="238" t="s">
        <v>40</v>
      </c>
      <c r="F375" s="239" t="s">
        <v>214</v>
      </c>
      <c r="G375" s="237"/>
      <c r="H375" s="238" t="s">
        <v>40</v>
      </c>
      <c r="I375" s="240"/>
      <c r="J375" s="237"/>
      <c r="K375" s="237"/>
      <c r="L375" s="241"/>
      <c r="M375" s="242"/>
      <c r="N375" s="243"/>
      <c r="O375" s="243"/>
      <c r="P375" s="243"/>
      <c r="Q375" s="243"/>
      <c r="R375" s="243"/>
      <c r="S375" s="243"/>
      <c r="T375" s="244"/>
      <c r="U375" s="13"/>
      <c r="V375" s="13"/>
      <c r="W375" s="13"/>
      <c r="X375" s="13"/>
      <c r="Y375" s="13"/>
      <c r="Z375" s="13"/>
      <c r="AA375" s="13"/>
      <c r="AB375" s="13"/>
      <c r="AC375" s="13"/>
      <c r="AD375" s="13"/>
      <c r="AE375" s="13"/>
      <c r="AT375" s="245" t="s">
        <v>177</v>
      </c>
      <c r="AU375" s="245" t="s">
        <v>87</v>
      </c>
      <c r="AV375" s="13" t="s">
        <v>85</v>
      </c>
      <c r="AW375" s="13" t="s">
        <v>38</v>
      </c>
      <c r="AX375" s="13" t="s">
        <v>77</v>
      </c>
      <c r="AY375" s="245" t="s">
        <v>165</v>
      </c>
    </row>
    <row r="376" s="14" customFormat="1">
      <c r="A376" s="14"/>
      <c r="B376" s="246"/>
      <c r="C376" s="247"/>
      <c r="D376" s="232" t="s">
        <v>177</v>
      </c>
      <c r="E376" s="248" t="s">
        <v>40</v>
      </c>
      <c r="F376" s="249" t="s">
        <v>382</v>
      </c>
      <c r="G376" s="247"/>
      <c r="H376" s="250">
        <v>42.799999999999997</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177</v>
      </c>
      <c r="AU376" s="256" t="s">
        <v>87</v>
      </c>
      <c r="AV376" s="14" t="s">
        <v>87</v>
      </c>
      <c r="AW376" s="14" t="s">
        <v>38</v>
      </c>
      <c r="AX376" s="14" t="s">
        <v>77</v>
      </c>
      <c r="AY376" s="256" t="s">
        <v>165</v>
      </c>
    </row>
    <row r="377" s="14" customFormat="1">
      <c r="A377" s="14"/>
      <c r="B377" s="246"/>
      <c r="C377" s="247"/>
      <c r="D377" s="232" t="s">
        <v>177</v>
      </c>
      <c r="E377" s="248" t="s">
        <v>40</v>
      </c>
      <c r="F377" s="249" t="s">
        <v>180</v>
      </c>
      <c r="G377" s="247"/>
      <c r="H377" s="250">
        <v>-1.5760000000000001</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177</v>
      </c>
      <c r="AU377" s="256" t="s">
        <v>87</v>
      </c>
      <c r="AV377" s="14" t="s">
        <v>87</v>
      </c>
      <c r="AW377" s="14" t="s">
        <v>38</v>
      </c>
      <c r="AX377" s="14" t="s">
        <v>77</v>
      </c>
      <c r="AY377" s="256" t="s">
        <v>165</v>
      </c>
    </row>
    <row r="378" s="14" customFormat="1">
      <c r="A378" s="14"/>
      <c r="B378" s="246"/>
      <c r="C378" s="247"/>
      <c r="D378" s="232" t="s">
        <v>177</v>
      </c>
      <c r="E378" s="248" t="s">
        <v>40</v>
      </c>
      <c r="F378" s="249" t="s">
        <v>383</v>
      </c>
      <c r="G378" s="247"/>
      <c r="H378" s="250">
        <v>-3.7130000000000001</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177</v>
      </c>
      <c r="AU378" s="256" t="s">
        <v>87</v>
      </c>
      <c r="AV378" s="14" t="s">
        <v>87</v>
      </c>
      <c r="AW378" s="14" t="s">
        <v>38</v>
      </c>
      <c r="AX378" s="14" t="s">
        <v>77</v>
      </c>
      <c r="AY378" s="256" t="s">
        <v>165</v>
      </c>
    </row>
    <row r="379" s="14" customFormat="1">
      <c r="A379" s="14"/>
      <c r="B379" s="246"/>
      <c r="C379" s="247"/>
      <c r="D379" s="232" t="s">
        <v>177</v>
      </c>
      <c r="E379" s="248" t="s">
        <v>40</v>
      </c>
      <c r="F379" s="249" t="s">
        <v>384</v>
      </c>
      <c r="G379" s="247"/>
      <c r="H379" s="250">
        <v>1.665</v>
      </c>
      <c r="I379" s="251"/>
      <c r="J379" s="247"/>
      <c r="K379" s="247"/>
      <c r="L379" s="252"/>
      <c r="M379" s="253"/>
      <c r="N379" s="254"/>
      <c r="O379" s="254"/>
      <c r="P379" s="254"/>
      <c r="Q379" s="254"/>
      <c r="R379" s="254"/>
      <c r="S379" s="254"/>
      <c r="T379" s="255"/>
      <c r="U379" s="14"/>
      <c r="V379" s="14"/>
      <c r="W379" s="14"/>
      <c r="X379" s="14"/>
      <c r="Y379" s="14"/>
      <c r="Z379" s="14"/>
      <c r="AA379" s="14"/>
      <c r="AB379" s="14"/>
      <c r="AC379" s="14"/>
      <c r="AD379" s="14"/>
      <c r="AE379" s="14"/>
      <c r="AT379" s="256" t="s">
        <v>177</v>
      </c>
      <c r="AU379" s="256" t="s">
        <v>87</v>
      </c>
      <c r="AV379" s="14" t="s">
        <v>87</v>
      </c>
      <c r="AW379" s="14" t="s">
        <v>38</v>
      </c>
      <c r="AX379" s="14" t="s">
        <v>77</v>
      </c>
      <c r="AY379" s="256" t="s">
        <v>165</v>
      </c>
    </row>
    <row r="380" s="13" customFormat="1">
      <c r="A380" s="13"/>
      <c r="B380" s="236"/>
      <c r="C380" s="237"/>
      <c r="D380" s="232" t="s">
        <v>177</v>
      </c>
      <c r="E380" s="238" t="s">
        <v>40</v>
      </c>
      <c r="F380" s="239" t="s">
        <v>212</v>
      </c>
      <c r="G380" s="237"/>
      <c r="H380" s="238" t="s">
        <v>40</v>
      </c>
      <c r="I380" s="240"/>
      <c r="J380" s="237"/>
      <c r="K380" s="237"/>
      <c r="L380" s="241"/>
      <c r="M380" s="242"/>
      <c r="N380" s="243"/>
      <c r="O380" s="243"/>
      <c r="P380" s="243"/>
      <c r="Q380" s="243"/>
      <c r="R380" s="243"/>
      <c r="S380" s="243"/>
      <c r="T380" s="244"/>
      <c r="U380" s="13"/>
      <c r="V380" s="13"/>
      <c r="W380" s="13"/>
      <c r="X380" s="13"/>
      <c r="Y380" s="13"/>
      <c r="Z380" s="13"/>
      <c r="AA380" s="13"/>
      <c r="AB380" s="13"/>
      <c r="AC380" s="13"/>
      <c r="AD380" s="13"/>
      <c r="AE380" s="13"/>
      <c r="AT380" s="245" t="s">
        <v>177</v>
      </c>
      <c r="AU380" s="245" t="s">
        <v>87</v>
      </c>
      <c r="AV380" s="13" t="s">
        <v>85</v>
      </c>
      <c r="AW380" s="13" t="s">
        <v>38</v>
      </c>
      <c r="AX380" s="13" t="s">
        <v>77</v>
      </c>
      <c r="AY380" s="245" t="s">
        <v>165</v>
      </c>
    </row>
    <row r="381" s="14" customFormat="1">
      <c r="A381" s="14"/>
      <c r="B381" s="246"/>
      <c r="C381" s="247"/>
      <c r="D381" s="232" t="s">
        <v>177</v>
      </c>
      <c r="E381" s="248" t="s">
        <v>40</v>
      </c>
      <c r="F381" s="249" t="s">
        <v>385</v>
      </c>
      <c r="G381" s="247"/>
      <c r="H381" s="250">
        <v>36.514000000000003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177</v>
      </c>
      <c r="AU381" s="256" t="s">
        <v>87</v>
      </c>
      <c r="AV381" s="14" t="s">
        <v>87</v>
      </c>
      <c r="AW381" s="14" t="s">
        <v>38</v>
      </c>
      <c r="AX381" s="14" t="s">
        <v>77</v>
      </c>
      <c r="AY381" s="256" t="s">
        <v>165</v>
      </c>
    </row>
    <row r="382" s="14" customFormat="1">
      <c r="A382" s="14"/>
      <c r="B382" s="246"/>
      <c r="C382" s="247"/>
      <c r="D382" s="232" t="s">
        <v>177</v>
      </c>
      <c r="E382" s="248" t="s">
        <v>40</v>
      </c>
      <c r="F382" s="249" t="s">
        <v>180</v>
      </c>
      <c r="G382" s="247"/>
      <c r="H382" s="250">
        <v>-1.5760000000000001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177</v>
      </c>
      <c r="AU382" s="256" t="s">
        <v>87</v>
      </c>
      <c r="AV382" s="14" t="s">
        <v>87</v>
      </c>
      <c r="AW382" s="14" t="s">
        <v>38</v>
      </c>
      <c r="AX382" s="14" t="s">
        <v>77</v>
      </c>
      <c r="AY382" s="256" t="s">
        <v>165</v>
      </c>
    </row>
    <row r="383" s="14" customFormat="1">
      <c r="A383" s="14"/>
      <c r="B383" s="246"/>
      <c r="C383" s="247"/>
      <c r="D383" s="232" t="s">
        <v>177</v>
      </c>
      <c r="E383" s="248" t="s">
        <v>40</v>
      </c>
      <c r="F383" s="249" t="s">
        <v>383</v>
      </c>
      <c r="G383" s="247"/>
      <c r="H383" s="250">
        <v>-3.7130000000000001</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177</v>
      </c>
      <c r="AU383" s="256" t="s">
        <v>87</v>
      </c>
      <c r="AV383" s="14" t="s">
        <v>87</v>
      </c>
      <c r="AW383" s="14" t="s">
        <v>38</v>
      </c>
      <c r="AX383" s="14" t="s">
        <v>77</v>
      </c>
      <c r="AY383" s="256" t="s">
        <v>165</v>
      </c>
    </row>
    <row r="384" s="14" customFormat="1">
      <c r="A384" s="14"/>
      <c r="B384" s="246"/>
      <c r="C384" s="247"/>
      <c r="D384" s="232" t="s">
        <v>177</v>
      </c>
      <c r="E384" s="248" t="s">
        <v>40</v>
      </c>
      <c r="F384" s="249" t="s">
        <v>384</v>
      </c>
      <c r="G384" s="247"/>
      <c r="H384" s="250">
        <v>1.665</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177</v>
      </c>
      <c r="AU384" s="256" t="s">
        <v>87</v>
      </c>
      <c r="AV384" s="14" t="s">
        <v>87</v>
      </c>
      <c r="AW384" s="14" t="s">
        <v>38</v>
      </c>
      <c r="AX384" s="14" t="s">
        <v>77</v>
      </c>
      <c r="AY384" s="256" t="s">
        <v>165</v>
      </c>
    </row>
    <row r="385" s="15" customFormat="1">
      <c r="A385" s="15"/>
      <c r="B385" s="257"/>
      <c r="C385" s="258"/>
      <c r="D385" s="232" t="s">
        <v>177</v>
      </c>
      <c r="E385" s="259" t="s">
        <v>40</v>
      </c>
      <c r="F385" s="260" t="s">
        <v>186</v>
      </c>
      <c r="G385" s="258"/>
      <c r="H385" s="261">
        <v>96.100000000000009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177</v>
      </c>
      <c r="AU385" s="267" t="s">
        <v>87</v>
      </c>
      <c r="AV385" s="15" t="s">
        <v>173</v>
      </c>
      <c r="AW385" s="15" t="s">
        <v>38</v>
      </c>
      <c r="AX385" s="15" t="s">
        <v>85</v>
      </c>
      <c r="AY385" s="267" t="s">
        <v>165</v>
      </c>
    </row>
    <row r="386" s="2" customFormat="1" ht="24" customHeight="1">
      <c r="A386" s="39"/>
      <c r="B386" s="40"/>
      <c r="C386" s="219" t="s">
        <v>386</v>
      </c>
      <c r="D386" s="219" t="s">
        <v>168</v>
      </c>
      <c r="E386" s="220" t="s">
        <v>387</v>
      </c>
      <c r="F386" s="221" t="s">
        <v>388</v>
      </c>
      <c r="G386" s="222" t="s">
        <v>171</v>
      </c>
      <c r="H386" s="223">
        <v>12.1</v>
      </c>
      <c r="I386" s="224"/>
      <c r="J386" s="225">
        <f>ROUND(I386*H386,2)</f>
        <v>0</v>
      </c>
      <c r="K386" s="221" t="s">
        <v>172</v>
      </c>
      <c r="L386" s="45"/>
      <c r="M386" s="226" t="s">
        <v>40</v>
      </c>
      <c r="N386" s="227" t="s">
        <v>48</v>
      </c>
      <c r="O386" s="85"/>
      <c r="P386" s="228">
        <f>O386*H386</f>
        <v>0</v>
      </c>
      <c r="Q386" s="228">
        <v>0</v>
      </c>
      <c r="R386" s="228">
        <f>Q386*H386</f>
        <v>0</v>
      </c>
      <c r="S386" s="228">
        <v>0.068000000000000005</v>
      </c>
      <c r="T386" s="229">
        <f>S386*H386</f>
        <v>0.82280000000000009</v>
      </c>
      <c r="U386" s="39"/>
      <c r="V386" s="39"/>
      <c r="W386" s="39"/>
      <c r="X386" s="39"/>
      <c r="Y386" s="39"/>
      <c r="Z386" s="39"/>
      <c r="AA386" s="39"/>
      <c r="AB386" s="39"/>
      <c r="AC386" s="39"/>
      <c r="AD386" s="39"/>
      <c r="AE386" s="39"/>
      <c r="AR386" s="230" t="s">
        <v>173</v>
      </c>
      <c r="AT386" s="230" t="s">
        <v>168</v>
      </c>
      <c r="AU386" s="230" t="s">
        <v>87</v>
      </c>
      <c r="AY386" s="18" t="s">
        <v>165</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173</v>
      </c>
      <c r="BM386" s="230" t="s">
        <v>389</v>
      </c>
    </row>
    <row r="387" s="2" customFormat="1">
      <c r="A387" s="39"/>
      <c r="B387" s="40"/>
      <c r="C387" s="41"/>
      <c r="D387" s="232" t="s">
        <v>175</v>
      </c>
      <c r="E387" s="41"/>
      <c r="F387" s="233" t="s">
        <v>390</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175</v>
      </c>
      <c r="AU387" s="18" t="s">
        <v>87</v>
      </c>
    </row>
    <row r="388" s="2" customFormat="1">
      <c r="A388" s="39"/>
      <c r="B388" s="40"/>
      <c r="C388" s="41"/>
      <c r="D388" s="232" t="s">
        <v>192</v>
      </c>
      <c r="E388" s="41"/>
      <c r="F388" s="268" t="s">
        <v>333</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192</v>
      </c>
      <c r="AU388" s="18" t="s">
        <v>87</v>
      </c>
    </row>
    <row r="389" s="13" customFormat="1">
      <c r="A389" s="13"/>
      <c r="B389" s="236"/>
      <c r="C389" s="237"/>
      <c r="D389" s="232" t="s">
        <v>177</v>
      </c>
      <c r="E389" s="238" t="s">
        <v>40</v>
      </c>
      <c r="F389" s="239" t="s">
        <v>212</v>
      </c>
      <c r="G389" s="237"/>
      <c r="H389" s="238" t="s">
        <v>40</v>
      </c>
      <c r="I389" s="240"/>
      <c r="J389" s="237"/>
      <c r="K389" s="237"/>
      <c r="L389" s="241"/>
      <c r="M389" s="242"/>
      <c r="N389" s="243"/>
      <c r="O389" s="243"/>
      <c r="P389" s="243"/>
      <c r="Q389" s="243"/>
      <c r="R389" s="243"/>
      <c r="S389" s="243"/>
      <c r="T389" s="244"/>
      <c r="U389" s="13"/>
      <c r="V389" s="13"/>
      <c r="W389" s="13"/>
      <c r="X389" s="13"/>
      <c r="Y389" s="13"/>
      <c r="Z389" s="13"/>
      <c r="AA389" s="13"/>
      <c r="AB389" s="13"/>
      <c r="AC389" s="13"/>
      <c r="AD389" s="13"/>
      <c r="AE389" s="13"/>
      <c r="AT389" s="245" t="s">
        <v>177</v>
      </c>
      <c r="AU389" s="245" t="s">
        <v>87</v>
      </c>
      <c r="AV389" s="13" t="s">
        <v>85</v>
      </c>
      <c r="AW389" s="13" t="s">
        <v>38</v>
      </c>
      <c r="AX389" s="13" t="s">
        <v>77</v>
      </c>
      <c r="AY389" s="245" t="s">
        <v>165</v>
      </c>
    </row>
    <row r="390" s="14" customFormat="1">
      <c r="A390" s="14"/>
      <c r="B390" s="246"/>
      <c r="C390" s="247"/>
      <c r="D390" s="232" t="s">
        <v>177</v>
      </c>
      <c r="E390" s="248" t="s">
        <v>40</v>
      </c>
      <c r="F390" s="249" t="s">
        <v>391</v>
      </c>
      <c r="G390" s="247"/>
      <c r="H390" s="250">
        <v>0.90000000000000002</v>
      </c>
      <c r="I390" s="251"/>
      <c r="J390" s="247"/>
      <c r="K390" s="247"/>
      <c r="L390" s="252"/>
      <c r="M390" s="253"/>
      <c r="N390" s="254"/>
      <c r="O390" s="254"/>
      <c r="P390" s="254"/>
      <c r="Q390" s="254"/>
      <c r="R390" s="254"/>
      <c r="S390" s="254"/>
      <c r="T390" s="255"/>
      <c r="U390" s="14"/>
      <c r="V390" s="14"/>
      <c r="W390" s="14"/>
      <c r="X390" s="14"/>
      <c r="Y390" s="14"/>
      <c r="Z390" s="14"/>
      <c r="AA390" s="14"/>
      <c r="AB390" s="14"/>
      <c r="AC390" s="14"/>
      <c r="AD390" s="14"/>
      <c r="AE390" s="14"/>
      <c r="AT390" s="256" t="s">
        <v>177</v>
      </c>
      <c r="AU390" s="256" t="s">
        <v>87</v>
      </c>
      <c r="AV390" s="14" t="s">
        <v>87</v>
      </c>
      <c r="AW390" s="14" t="s">
        <v>38</v>
      </c>
      <c r="AX390" s="14" t="s">
        <v>77</v>
      </c>
      <c r="AY390" s="256" t="s">
        <v>165</v>
      </c>
    </row>
    <row r="391" s="13" customFormat="1">
      <c r="A391" s="13"/>
      <c r="B391" s="236"/>
      <c r="C391" s="237"/>
      <c r="D391" s="232" t="s">
        <v>177</v>
      </c>
      <c r="E391" s="238" t="s">
        <v>40</v>
      </c>
      <c r="F391" s="239" t="s">
        <v>210</v>
      </c>
      <c r="G391" s="237"/>
      <c r="H391" s="238" t="s">
        <v>40</v>
      </c>
      <c r="I391" s="240"/>
      <c r="J391" s="237"/>
      <c r="K391" s="237"/>
      <c r="L391" s="241"/>
      <c r="M391" s="242"/>
      <c r="N391" s="243"/>
      <c r="O391" s="243"/>
      <c r="P391" s="243"/>
      <c r="Q391" s="243"/>
      <c r="R391" s="243"/>
      <c r="S391" s="243"/>
      <c r="T391" s="244"/>
      <c r="U391" s="13"/>
      <c r="V391" s="13"/>
      <c r="W391" s="13"/>
      <c r="X391" s="13"/>
      <c r="Y391" s="13"/>
      <c r="Z391" s="13"/>
      <c r="AA391" s="13"/>
      <c r="AB391" s="13"/>
      <c r="AC391" s="13"/>
      <c r="AD391" s="13"/>
      <c r="AE391" s="13"/>
      <c r="AT391" s="245" t="s">
        <v>177</v>
      </c>
      <c r="AU391" s="245" t="s">
        <v>87</v>
      </c>
      <c r="AV391" s="13" t="s">
        <v>85</v>
      </c>
      <c r="AW391" s="13" t="s">
        <v>38</v>
      </c>
      <c r="AX391" s="13" t="s">
        <v>77</v>
      </c>
      <c r="AY391" s="245" t="s">
        <v>165</v>
      </c>
    </row>
    <row r="392" s="14" customFormat="1">
      <c r="A392" s="14"/>
      <c r="B392" s="246"/>
      <c r="C392" s="247"/>
      <c r="D392" s="232" t="s">
        <v>177</v>
      </c>
      <c r="E392" s="248" t="s">
        <v>40</v>
      </c>
      <c r="F392" s="249" t="s">
        <v>392</v>
      </c>
      <c r="G392" s="247"/>
      <c r="H392" s="250">
        <v>11.199999999999999</v>
      </c>
      <c r="I392" s="251"/>
      <c r="J392" s="247"/>
      <c r="K392" s="247"/>
      <c r="L392" s="252"/>
      <c r="M392" s="253"/>
      <c r="N392" s="254"/>
      <c r="O392" s="254"/>
      <c r="P392" s="254"/>
      <c r="Q392" s="254"/>
      <c r="R392" s="254"/>
      <c r="S392" s="254"/>
      <c r="T392" s="255"/>
      <c r="U392" s="14"/>
      <c r="V392" s="14"/>
      <c r="W392" s="14"/>
      <c r="X392" s="14"/>
      <c r="Y392" s="14"/>
      <c r="Z392" s="14"/>
      <c r="AA392" s="14"/>
      <c r="AB392" s="14"/>
      <c r="AC392" s="14"/>
      <c r="AD392" s="14"/>
      <c r="AE392" s="14"/>
      <c r="AT392" s="256" t="s">
        <v>177</v>
      </c>
      <c r="AU392" s="256" t="s">
        <v>87</v>
      </c>
      <c r="AV392" s="14" t="s">
        <v>87</v>
      </c>
      <c r="AW392" s="14" t="s">
        <v>38</v>
      </c>
      <c r="AX392" s="14" t="s">
        <v>77</v>
      </c>
      <c r="AY392" s="256" t="s">
        <v>165</v>
      </c>
    </row>
    <row r="393" s="15" customFormat="1">
      <c r="A393" s="15"/>
      <c r="B393" s="257"/>
      <c r="C393" s="258"/>
      <c r="D393" s="232" t="s">
        <v>177</v>
      </c>
      <c r="E393" s="259" t="s">
        <v>40</v>
      </c>
      <c r="F393" s="260" t="s">
        <v>186</v>
      </c>
      <c r="G393" s="258"/>
      <c r="H393" s="261">
        <v>12.1</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177</v>
      </c>
      <c r="AU393" s="267" t="s">
        <v>87</v>
      </c>
      <c r="AV393" s="15" t="s">
        <v>173</v>
      </c>
      <c r="AW393" s="15" t="s">
        <v>38</v>
      </c>
      <c r="AX393" s="15" t="s">
        <v>85</v>
      </c>
      <c r="AY393" s="267" t="s">
        <v>165</v>
      </c>
    </row>
    <row r="394" s="12" customFormat="1" ht="22.8" customHeight="1">
      <c r="A394" s="12"/>
      <c r="B394" s="203"/>
      <c r="C394" s="204"/>
      <c r="D394" s="205" t="s">
        <v>76</v>
      </c>
      <c r="E394" s="217" t="s">
        <v>393</v>
      </c>
      <c r="F394" s="217" t="s">
        <v>394</v>
      </c>
      <c r="G394" s="204"/>
      <c r="H394" s="204"/>
      <c r="I394" s="207"/>
      <c r="J394" s="218">
        <f>BK394</f>
        <v>0</v>
      </c>
      <c r="K394" s="204"/>
      <c r="L394" s="209"/>
      <c r="M394" s="210"/>
      <c r="N394" s="211"/>
      <c r="O394" s="211"/>
      <c r="P394" s="212">
        <f>SUM(P395:P410)</f>
        <v>0</v>
      </c>
      <c r="Q394" s="211"/>
      <c r="R394" s="212">
        <f>SUM(R395:R410)</f>
        <v>0</v>
      </c>
      <c r="S394" s="211"/>
      <c r="T394" s="213">
        <f>SUM(T395:T410)</f>
        <v>0</v>
      </c>
      <c r="U394" s="12"/>
      <c r="V394" s="12"/>
      <c r="W394" s="12"/>
      <c r="X394" s="12"/>
      <c r="Y394" s="12"/>
      <c r="Z394" s="12"/>
      <c r="AA394" s="12"/>
      <c r="AB394" s="12"/>
      <c r="AC394" s="12"/>
      <c r="AD394" s="12"/>
      <c r="AE394" s="12"/>
      <c r="AR394" s="214" t="s">
        <v>85</v>
      </c>
      <c r="AT394" s="215" t="s">
        <v>76</v>
      </c>
      <c r="AU394" s="215" t="s">
        <v>85</v>
      </c>
      <c r="AY394" s="214" t="s">
        <v>165</v>
      </c>
      <c r="BK394" s="216">
        <f>SUM(BK395:BK410)</f>
        <v>0</v>
      </c>
    </row>
    <row r="395" s="2" customFormat="1" ht="24" customHeight="1">
      <c r="A395" s="39"/>
      <c r="B395" s="40"/>
      <c r="C395" s="219" t="s">
        <v>395</v>
      </c>
      <c r="D395" s="219" t="s">
        <v>168</v>
      </c>
      <c r="E395" s="220" t="s">
        <v>396</v>
      </c>
      <c r="F395" s="221" t="s">
        <v>397</v>
      </c>
      <c r="G395" s="222" t="s">
        <v>398</v>
      </c>
      <c r="H395" s="223">
        <v>15.776999999999999</v>
      </c>
      <c r="I395" s="224"/>
      <c r="J395" s="225">
        <f>ROUND(I395*H395,2)</f>
        <v>0</v>
      </c>
      <c r="K395" s="221" t="s">
        <v>172</v>
      </c>
      <c r="L395" s="45"/>
      <c r="M395" s="226" t="s">
        <v>40</v>
      </c>
      <c r="N395" s="227" t="s">
        <v>48</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173</v>
      </c>
      <c r="AT395" s="230" t="s">
        <v>168</v>
      </c>
      <c r="AU395" s="230" t="s">
        <v>87</v>
      </c>
      <c r="AY395" s="18" t="s">
        <v>165</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173</v>
      </c>
      <c r="BM395" s="230" t="s">
        <v>399</v>
      </c>
    </row>
    <row r="396" s="2" customFormat="1">
      <c r="A396" s="39"/>
      <c r="B396" s="40"/>
      <c r="C396" s="41"/>
      <c r="D396" s="232" t="s">
        <v>175</v>
      </c>
      <c r="E396" s="41"/>
      <c r="F396" s="233" t="s">
        <v>400</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175</v>
      </c>
      <c r="AU396" s="18" t="s">
        <v>87</v>
      </c>
    </row>
    <row r="397" s="2" customFormat="1">
      <c r="A397" s="39"/>
      <c r="B397" s="40"/>
      <c r="C397" s="41"/>
      <c r="D397" s="232" t="s">
        <v>192</v>
      </c>
      <c r="E397" s="41"/>
      <c r="F397" s="268" t="s">
        <v>401</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192</v>
      </c>
      <c r="AU397" s="18" t="s">
        <v>87</v>
      </c>
    </row>
    <row r="398" s="2" customFormat="1" ht="24" customHeight="1">
      <c r="A398" s="39"/>
      <c r="B398" s="40"/>
      <c r="C398" s="219" t="s">
        <v>402</v>
      </c>
      <c r="D398" s="219" t="s">
        <v>168</v>
      </c>
      <c r="E398" s="220" t="s">
        <v>403</v>
      </c>
      <c r="F398" s="221" t="s">
        <v>404</v>
      </c>
      <c r="G398" s="222" t="s">
        <v>398</v>
      </c>
      <c r="H398" s="223">
        <v>15.776999999999999</v>
      </c>
      <c r="I398" s="224"/>
      <c r="J398" s="225">
        <f>ROUND(I398*H398,2)</f>
        <v>0</v>
      </c>
      <c r="K398" s="221" t="s">
        <v>172</v>
      </c>
      <c r="L398" s="45"/>
      <c r="M398" s="226" t="s">
        <v>40</v>
      </c>
      <c r="N398" s="227" t="s">
        <v>48</v>
      </c>
      <c r="O398" s="85"/>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173</v>
      </c>
      <c r="AT398" s="230" t="s">
        <v>168</v>
      </c>
      <c r="AU398" s="230" t="s">
        <v>87</v>
      </c>
      <c r="AY398" s="18" t="s">
        <v>165</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173</v>
      </c>
      <c r="BM398" s="230" t="s">
        <v>405</v>
      </c>
    </row>
    <row r="399" s="2" customFormat="1">
      <c r="A399" s="39"/>
      <c r="B399" s="40"/>
      <c r="C399" s="41"/>
      <c r="D399" s="232" t="s">
        <v>175</v>
      </c>
      <c r="E399" s="41"/>
      <c r="F399" s="233" t="s">
        <v>406</v>
      </c>
      <c r="G399" s="41"/>
      <c r="H399" s="41"/>
      <c r="I399" s="137"/>
      <c r="J399" s="41"/>
      <c r="K399" s="41"/>
      <c r="L399" s="45"/>
      <c r="M399" s="234"/>
      <c r="N399" s="235"/>
      <c r="O399" s="85"/>
      <c r="P399" s="85"/>
      <c r="Q399" s="85"/>
      <c r="R399" s="85"/>
      <c r="S399" s="85"/>
      <c r="T399" s="86"/>
      <c r="U399" s="39"/>
      <c r="V399" s="39"/>
      <c r="W399" s="39"/>
      <c r="X399" s="39"/>
      <c r="Y399" s="39"/>
      <c r="Z399" s="39"/>
      <c r="AA399" s="39"/>
      <c r="AB399" s="39"/>
      <c r="AC399" s="39"/>
      <c r="AD399" s="39"/>
      <c r="AE399" s="39"/>
      <c r="AT399" s="18" t="s">
        <v>175</v>
      </c>
      <c r="AU399" s="18" t="s">
        <v>87</v>
      </c>
    </row>
    <row r="400" s="2" customFormat="1">
      <c r="A400" s="39"/>
      <c r="B400" s="40"/>
      <c r="C400" s="41"/>
      <c r="D400" s="232" t="s">
        <v>192</v>
      </c>
      <c r="E400" s="41"/>
      <c r="F400" s="268" t="s">
        <v>401</v>
      </c>
      <c r="G400" s="41"/>
      <c r="H400" s="41"/>
      <c r="I400" s="137"/>
      <c r="J400" s="41"/>
      <c r="K400" s="41"/>
      <c r="L400" s="45"/>
      <c r="M400" s="234"/>
      <c r="N400" s="235"/>
      <c r="O400" s="85"/>
      <c r="P400" s="85"/>
      <c r="Q400" s="85"/>
      <c r="R400" s="85"/>
      <c r="S400" s="85"/>
      <c r="T400" s="86"/>
      <c r="U400" s="39"/>
      <c r="V400" s="39"/>
      <c r="W400" s="39"/>
      <c r="X400" s="39"/>
      <c r="Y400" s="39"/>
      <c r="Z400" s="39"/>
      <c r="AA400" s="39"/>
      <c r="AB400" s="39"/>
      <c r="AC400" s="39"/>
      <c r="AD400" s="39"/>
      <c r="AE400" s="39"/>
      <c r="AT400" s="18" t="s">
        <v>192</v>
      </c>
      <c r="AU400" s="18" t="s">
        <v>87</v>
      </c>
    </row>
    <row r="401" s="2" customFormat="1" ht="24" customHeight="1">
      <c r="A401" s="39"/>
      <c r="B401" s="40"/>
      <c r="C401" s="219" t="s">
        <v>407</v>
      </c>
      <c r="D401" s="219" t="s">
        <v>168</v>
      </c>
      <c r="E401" s="220" t="s">
        <v>408</v>
      </c>
      <c r="F401" s="221" t="s">
        <v>409</v>
      </c>
      <c r="G401" s="222" t="s">
        <v>398</v>
      </c>
      <c r="H401" s="223">
        <v>15.776999999999999</v>
      </c>
      <c r="I401" s="224"/>
      <c r="J401" s="225">
        <f>ROUND(I401*H401,2)</f>
        <v>0</v>
      </c>
      <c r="K401" s="221" t="s">
        <v>172</v>
      </c>
      <c r="L401" s="45"/>
      <c r="M401" s="226" t="s">
        <v>40</v>
      </c>
      <c r="N401" s="227" t="s">
        <v>48</v>
      </c>
      <c r="O401" s="85"/>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173</v>
      </c>
      <c r="AT401" s="230" t="s">
        <v>168</v>
      </c>
      <c r="AU401" s="230" t="s">
        <v>87</v>
      </c>
      <c r="AY401" s="18" t="s">
        <v>165</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173</v>
      </c>
      <c r="BM401" s="230" t="s">
        <v>410</v>
      </c>
    </row>
    <row r="402" s="2" customFormat="1">
      <c r="A402" s="39"/>
      <c r="B402" s="40"/>
      <c r="C402" s="41"/>
      <c r="D402" s="232" t="s">
        <v>175</v>
      </c>
      <c r="E402" s="41"/>
      <c r="F402" s="233" t="s">
        <v>411</v>
      </c>
      <c r="G402" s="41"/>
      <c r="H402" s="41"/>
      <c r="I402" s="137"/>
      <c r="J402" s="41"/>
      <c r="K402" s="41"/>
      <c r="L402" s="45"/>
      <c r="M402" s="234"/>
      <c r="N402" s="235"/>
      <c r="O402" s="85"/>
      <c r="P402" s="85"/>
      <c r="Q402" s="85"/>
      <c r="R402" s="85"/>
      <c r="S402" s="85"/>
      <c r="T402" s="86"/>
      <c r="U402" s="39"/>
      <c r="V402" s="39"/>
      <c r="W402" s="39"/>
      <c r="X402" s="39"/>
      <c r="Y402" s="39"/>
      <c r="Z402" s="39"/>
      <c r="AA402" s="39"/>
      <c r="AB402" s="39"/>
      <c r="AC402" s="39"/>
      <c r="AD402" s="39"/>
      <c r="AE402" s="39"/>
      <c r="AT402" s="18" t="s">
        <v>175</v>
      </c>
      <c r="AU402" s="18" t="s">
        <v>87</v>
      </c>
    </row>
    <row r="403" s="2" customFormat="1">
      <c r="A403" s="39"/>
      <c r="B403" s="40"/>
      <c r="C403" s="41"/>
      <c r="D403" s="232" t="s">
        <v>192</v>
      </c>
      <c r="E403" s="41"/>
      <c r="F403" s="268" t="s">
        <v>412</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192</v>
      </c>
      <c r="AU403" s="18" t="s">
        <v>87</v>
      </c>
    </row>
    <row r="404" s="2" customFormat="1" ht="24" customHeight="1">
      <c r="A404" s="39"/>
      <c r="B404" s="40"/>
      <c r="C404" s="219" t="s">
        <v>413</v>
      </c>
      <c r="D404" s="219" t="s">
        <v>168</v>
      </c>
      <c r="E404" s="220" t="s">
        <v>414</v>
      </c>
      <c r="F404" s="221" t="s">
        <v>415</v>
      </c>
      <c r="G404" s="222" t="s">
        <v>398</v>
      </c>
      <c r="H404" s="223">
        <v>394.42500000000001</v>
      </c>
      <c r="I404" s="224"/>
      <c r="J404" s="225">
        <f>ROUND(I404*H404,2)</f>
        <v>0</v>
      </c>
      <c r="K404" s="221" t="s">
        <v>172</v>
      </c>
      <c r="L404" s="45"/>
      <c r="M404" s="226" t="s">
        <v>40</v>
      </c>
      <c r="N404" s="227" t="s">
        <v>48</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173</v>
      </c>
      <c r="AT404" s="230" t="s">
        <v>168</v>
      </c>
      <c r="AU404" s="230" t="s">
        <v>87</v>
      </c>
      <c r="AY404" s="18" t="s">
        <v>165</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173</v>
      </c>
      <c r="BM404" s="230" t="s">
        <v>416</v>
      </c>
    </row>
    <row r="405" s="2" customFormat="1">
      <c r="A405" s="39"/>
      <c r="B405" s="40"/>
      <c r="C405" s="41"/>
      <c r="D405" s="232" t="s">
        <v>175</v>
      </c>
      <c r="E405" s="41"/>
      <c r="F405" s="233" t="s">
        <v>417</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175</v>
      </c>
      <c r="AU405" s="18" t="s">
        <v>87</v>
      </c>
    </row>
    <row r="406" s="2" customFormat="1">
      <c r="A406" s="39"/>
      <c r="B406" s="40"/>
      <c r="C406" s="41"/>
      <c r="D406" s="232" t="s">
        <v>192</v>
      </c>
      <c r="E406" s="41"/>
      <c r="F406" s="268" t="s">
        <v>412</v>
      </c>
      <c r="G406" s="41"/>
      <c r="H406" s="41"/>
      <c r="I406" s="137"/>
      <c r="J406" s="41"/>
      <c r="K406" s="41"/>
      <c r="L406" s="45"/>
      <c r="M406" s="234"/>
      <c r="N406" s="235"/>
      <c r="O406" s="85"/>
      <c r="P406" s="85"/>
      <c r="Q406" s="85"/>
      <c r="R406" s="85"/>
      <c r="S406" s="85"/>
      <c r="T406" s="86"/>
      <c r="U406" s="39"/>
      <c r="V406" s="39"/>
      <c r="W406" s="39"/>
      <c r="X406" s="39"/>
      <c r="Y406" s="39"/>
      <c r="Z406" s="39"/>
      <c r="AA406" s="39"/>
      <c r="AB406" s="39"/>
      <c r="AC406" s="39"/>
      <c r="AD406" s="39"/>
      <c r="AE406" s="39"/>
      <c r="AT406" s="18" t="s">
        <v>192</v>
      </c>
      <c r="AU406" s="18" t="s">
        <v>87</v>
      </c>
    </row>
    <row r="407" s="14" customFormat="1">
      <c r="A407" s="14"/>
      <c r="B407" s="246"/>
      <c r="C407" s="247"/>
      <c r="D407" s="232" t="s">
        <v>177</v>
      </c>
      <c r="E407" s="247"/>
      <c r="F407" s="249" t="s">
        <v>418</v>
      </c>
      <c r="G407" s="247"/>
      <c r="H407" s="250">
        <v>394.42500000000001</v>
      </c>
      <c r="I407" s="251"/>
      <c r="J407" s="247"/>
      <c r="K407" s="247"/>
      <c r="L407" s="252"/>
      <c r="M407" s="253"/>
      <c r="N407" s="254"/>
      <c r="O407" s="254"/>
      <c r="P407" s="254"/>
      <c r="Q407" s="254"/>
      <c r="R407" s="254"/>
      <c r="S407" s="254"/>
      <c r="T407" s="255"/>
      <c r="U407" s="14"/>
      <c r="V407" s="14"/>
      <c r="W407" s="14"/>
      <c r="X407" s="14"/>
      <c r="Y407" s="14"/>
      <c r="Z407" s="14"/>
      <c r="AA407" s="14"/>
      <c r="AB407" s="14"/>
      <c r="AC407" s="14"/>
      <c r="AD407" s="14"/>
      <c r="AE407" s="14"/>
      <c r="AT407" s="256" t="s">
        <v>177</v>
      </c>
      <c r="AU407" s="256" t="s">
        <v>87</v>
      </c>
      <c r="AV407" s="14" t="s">
        <v>87</v>
      </c>
      <c r="AW407" s="14" t="s">
        <v>4</v>
      </c>
      <c r="AX407" s="14" t="s">
        <v>85</v>
      </c>
      <c r="AY407" s="256" t="s">
        <v>165</v>
      </c>
    </row>
    <row r="408" s="2" customFormat="1" ht="24" customHeight="1">
      <c r="A408" s="39"/>
      <c r="B408" s="40"/>
      <c r="C408" s="219" t="s">
        <v>419</v>
      </c>
      <c r="D408" s="219" t="s">
        <v>168</v>
      </c>
      <c r="E408" s="220" t="s">
        <v>420</v>
      </c>
      <c r="F408" s="221" t="s">
        <v>421</v>
      </c>
      <c r="G408" s="222" t="s">
        <v>398</v>
      </c>
      <c r="H408" s="223">
        <v>9.4350000000000005</v>
      </c>
      <c r="I408" s="224"/>
      <c r="J408" s="225">
        <f>ROUND(I408*H408,2)</f>
        <v>0</v>
      </c>
      <c r="K408" s="221" t="s">
        <v>172</v>
      </c>
      <c r="L408" s="45"/>
      <c r="M408" s="226" t="s">
        <v>40</v>
      </c>
      <c r="N408" s="227" t="s">
        <v>48</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173</v>
      </c>
      <c r="AT408" s="230" t="s">
        <v>168</v>
      </c>
      <c r="AU408" s="230" t="s">
        <v>87</v>
      </c>
      <c r="AY408" s="18" t="s">
        <v>165</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173</v>
      </c>
      <c r="BM408" s="230" t="s">
        <v>422</v>
      </c>
    </row>
    <row r="409" s="2" customFormat="1">
      <c r="A409" s="39"/>
      <c r="B409" s="40"/>
      <c r="C409" s="41"/>
      <c r="D409" s="232" t="s">
        <v>175</v>
      </c>
      <c r="E409" s="41"/>
      <c r="F409" s="233" t="s">
        <v>423</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175</v>
      </c>
      <c r="AU409" s="18" t="s">
        <v>87</v>
      </c>
    </row>
    <row r="410" s="2" customFormat="1">
      <c r="A410" s="39"/>
      <c r="B410" s="40"/>
      <c r="C410" s="41"/>
      <c r="D410" s="232" t="s">
        <v>192</v>
      </c>
      <c r="E410" s="41"/>
      <c r="F410" s="268" t="s">
        <v>424</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192</v>
      </c>
      <c r="AU410" s="18" t="s">
        <v>87</v>
      </c>
    </row>
    <row r="411" s="12" customFormat="1" ht="22.8" customHeight="1">
      <c r="A411" s="12"/>
      <c r="B411" s="203"/>
      <c r="C411" s="204"/>
      <c r="D411" s="205" t="s">
        <v>76</v>
      </c>
      <c r="E411" s="217" t="s">
        <v>425</v>
      </c>
      <c r="F411" s="217" t="s">
        <v>426</v>
      </c>
      <c r="G411" s="204"/>
      <c r="H411" s="204"/>
      <c r="I411" s="207"/>
      <c r="J411" s="218">
        <f>BK411</f>
        <v>0</v>
      </c>
      <c r="K411" s="204"/>
      <c r="L411" s="209"/>
      <c r="M411" s="210"/>
      <c r="N411" s="211"/>
      <c r="O411" s="211"/>
      <c r="P411" s="212">
        <f>SUM(P412:P417)</f>
        <v>0</v>
      </c>
      <c r="Q411" s="211"/>
      <c r="R411" s="212">
        <f>SUM(R412:R417)</f>
        <v>0</v>
      </c>
      <c r="S411" s="211"/>
      <c r="T411" s="213">
        <f>SUM(T412:T417)</f>
        <v>0</v>
      </c>
      <c r="U411" s="12"/>
      <c r="V411" s="12"/>
      <c r="W411" s="12"/>
      <c r="X411" s="12"/>
      <c r="Y411" s="12"/>
      <c r="Z411" s="12"/>
      <c r="AA411" s="12"/>
      <c r="AB411" s="12"/>
      <c r="AC411" s="12"/>
      <c r="AD411" s="12"/>
      <c r="AE411" s="12"/>
      <c r="AR411" s="214" t="s">
        <v>85</v>
      </c>
      <c r="AT411" s="215" t="s">
        <v>76</v>
      </c>
      <c r="AU411" s="215" t="s">
        <v>85</v>
      </c>
      <c r="AY411" s="214" t="s">
        <v>165</v>
      </c>
      <c r="BK411" s="216">
        <f>SUM(BK412:BK417)</f>
        <v>0</v>
      </c>
    </row>
    <row r="412" s="2" customFormat="1" ht="16.5" customHeight="1">
      <c r="A412" s="39"/>
      <c r="B412" s="40"/>
      <c r="C412" s="219" t="s">
        <v>427</v>
      </c>
      <c r="D412" s="219" t="s">
        <v>168</v>
      </c>
      <c r="E412" s="220" t="s">
        <v>428</v>
      </c>
      <c r="F412" s="221" t="s">
        <v>429</v>
      </c>
      <c r="G412" s="222" t="s">
        <v>398</v>
      </c>
      <c r="H412" s="223">
        <v>7.3310000000000004</v>
      </c>
      <c r="I412" s="224"/>
      <c r="J412" s="225">
        <f>ROUND(I412*H412,2)</f>
        <v>0</v>
      </c>
      <c r="K412" s="221" t="s">
        <v>172</v>
      </c>
      <c r="L412" s="45"/>
      <c r="M412" s="226" t="s">
        <v>40</v>
      </c>
      <c r="N412" s="227" t="s">
        <v>48</v>
      </c>
      <c r="O412" s="85"/>
      <c r="P412" s="228">
        <f>O412*H412</f>
        <v>0</v>
      </c>
      <c r="Q412" s="228">
        <v>0</v>
      </c>
      <c r="R412" s="228">
        <f>Q412*H412</f>
        <v>0</v>
      </c>
      <c r="S412" s="228">
        <v>0</v>
      </c>
      <c r="T412" s="229">
        <f>S412*H412</f>
        <v>0</v>
      </c>
      <c r="U412" s="39"/>
      <c r="V412" s="39"/>
      <c r="W412" s="39"/>
      <c r="X412" s="39"/>
      <c r="Y412" s="39"/>
      <c r="Z412" s="39"/>
      <c r="AA412" s="39"/>
      <c r="AB412" s="39"/>
      <c r="AC412" s="39"/>
      <c r="AD412" s="39"/>
      <c r="AE412" s="39"/>
      <c r="AR412" s="230" t="s">
        <v>173</v>
      </c>
      <c r="AT412" s="230" t="s">
        <v>168</v>
      </c>
      <c r="AU412" s="230" t="s">
        <v>87</v>
      </c>
      <c r="AY412" s="18" t="s">
        <v>165</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173</v>
      </c>
      <c r="BM412" s="230" t="s">
        <v>430</v>
      </c>
    </row>
    <row r="413" s="2" customFormat="1">
      <c r="A413" s="39"/>
      <c r="B413" s="40"/>
      <c r="C413" s="41"/>
      <c r="D413" s="232" t="s">
        <v>175</v>
      </c>
      <c r="E413" s="41"/>
      <c r="F413" s="233" t="s">
        <v>431</v>
      </c>
      <c r="G413" s="41"/>
      <c r="H413" s="41"/>
      <c r="I413" s="137"/>
      <c r="J413" s="41"/>
      <c r="K413" s="41"/>
      <c r="L413" s="45"/>
      <c r="M413" s="234"/>
      <c r="N413" s="235"/>
      <c r="O413" s="85"/>
      <c r="P413" s="85"/>
      <c r="Q413" s="85"/>
      <c r="R413" s="85"/>
      <c r="S413" s="85"/>
      <c r="T413" s="86"/>
      <c r="U413" s="39"/>
      <c r="V413" s="39"/>
      <c r="W413" s="39"/>
      <c r="X413" s="39"/>
      <c r="Y413" s="39"/>
      <c r="Z413" s="39"/>
      <c r="AA413" s="39"/>
      <c r="AB413" s="39"/>
      <c r="AC413" s="39"/>
      <c r="AD413" s="39"/>
      <c r="AE413" s="39"/>
      <c r="AT413" s="18" t="s">
        <v>175</v>
      </c>
      <c r="AU413" s="18" t="s">
        <v>87</v>
      </c>
    </row>
    <row r="414" s="2" customFormat="1">
      <c r="A414" s="39"/>
      <c r="B414" s="40"/>
      <c r="C414" s="41"/>
      <c r="D414" s="232" t="s">
        <v>192</v>
      </c>
      <c r="E414" s="41"/>
      <c r="F414" s="268" t="s">
        <v>432</v>
      </c>
      <c r="G414" s="41"/>
      <c r="H414" s="41"/>
      <c r="I414" s="137"/>
      <c r="J414" s="41"/>
      <c r="K414" s="41"/>
      <c r="L414" s="45"/>
      <c r="M414" s="234"/>
      <c r="N414" s="235"/>
      <c r="O414" s="85"/>
      <c r="P414" s="85"/>
      <c r="Q414" s="85"/>
      <c r="R414" s="85"/>
      <c r="S414" s="85"/>
      <c r="T414" s="86"/>
      <c r="U414" s="39"/>
      <c r="V414" s="39"/>
      <c r="W414" s="39"/>
      <c r="X414" s="39"/>
      <c r="Y414" s="39"/>
      <c r="Z414" s="39"/>
      <c r="AA414" s="39"/>
      <c r="AB414" s="39"/>
      <c r="AC414" s="39"/>
      <c r="AD414" s="39"/>
      <c r="AE414" s="39"/>
      <c r="AT414" s="18" t="s">
        <v>192</v>
      </c>
      <c r="AU414" s="18" t="s">
        <v>87</v>
      </c>
    </row>
    <row r="415" s="2" customFormat="1" ht="24" customHeight="1">
      <c r="A415" s="39"/>
      <c r="B415" s="40"/>
      <c r="C415" s="219" t="s">
        <v>433</v>
      </c>
      <c r="D415" s="219" t="s">
        <v>168</v>
      </c>
      <c r="E415" s="220" t="s">
        <v>434</v>
      </c>
      <c r="F415" s="221" t="s">
        <v>435</v>
      </c>
      <c r="G415" s="222" t="s">
        <v>398</v>
      </c>
      <c r="H415" s="223">
        <v>7.3310000000000004</v>
      </c>
      <c r="I415" s="224"/>
      <c r="J415" s="225">
        <f>ROUND(I415*H415,2)</f>
        <v>0</v>
      </c>
      <c r="K415" s="221" t="s">
        <v>172</v>
      </c>
      <c r="L415" s="45"/>
      <c r="M415" s="226" t="s">
        <v>40</v>
      </c>
      <c r="N415" s="227" t="s">
        <v>48</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173</v>
      </c>
      <c r="AT415" s="230" t="s">
        <v>168</v>
      </c>
      <c r="AU415" s="230" t="s">
        <v>87</v>
      </c>
      <c r="AY415" s="18" t="s">
        <v>165</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173</v>
      </c>
      <c r="BM415" s="230" t="s">
        <v>436</v>
      </c>
    </row>
    <row r="416" s="2" customFormat="1">
      <c r="A416" s="39"/>
      <c r="B416" s="40"/>
      <c r="C416" s="41"/>
      <c r="D416" s="232" t="s">
        <v>175</v>
      </c>
      <c r="E416" s="41"/>
      <c r="F416" s="233" t="s">
        <v>437</v>
      </c>
      <c r="G416" s="41"/>
      <c r="H416" s="41"/>
      <c r="I416" s="137"/>
      <c r="J416" s="41"/>
      <c r="K416" s="41"/>
      <c r="L416" s="45"/>
      <c r="M416" s="234"/>
      <c r="N416" s="235"/>
      <c r="O416" s="85"/>
      <c r="P416" s="85"/>
      <c r="Q416" s="85"/>
      <c r="R416" s="85"/>
      <c r="S416" s="85"/>
      <c r="T416" s="86"/>
      <c r="U416" s="39"/>
      <c r="V416" s="39"/>
      <c r="W416" s="39"/>
      <c r="X416" s="39"/>
      <c r="Y416" s="39"/>
      <c r="Z416" s="39"/>
      <c r="AA416" s="39"/>
      <c r="AB416" s="39"/>
      <c r="AC416" s="39"/>
      <c r="AD416" s="39"/>
      <c r="AE416" s="39"/>
      <c r="AT416" s="18" t="s">
        <v>175</v>
      </c>
      <c r="AU416" s="18" t="s">
        <v>87</v>
      </c>
    </row>
    <row r="417" s="2" customFormat="1">
      <c r="A417" s="39"/>
      <c r="B417" s="40"/>
      <c r="C417" s="41"/>
      <c r="D417" s="232" t="s">
        <v>192</v>
      </c>
      <c r="E417" s="41"/>
      <c r="F417" s="268" t="s">
        <v>432</v>
      </c>
      <c r="G417" s="41"/>
      <c r="H417" s="41"/>
      <c r="I417" s="137"/>
      <c r="J417" s="41"/>
      <c r="K417" s="41"/>
      <c r="L417" s="45"/>
      <c r="M417" s="234"/>
      <c r="N417" s="235"/>
      <c r="O417" s="85"/>
      <c r="P417" s="85"/>
      <c r="Q417" s="85"/>
      <c r="R417" s="85"/>
      <c r="S417" s="85"/>
      <c r="T417" s="86"/>
      <c r="U417" s="39"/>
      <c r="V417" s="39"/>
      <c r="W417" s="39"/>
      <c r="X417" s="39"/>
      <c r="Y417" s="39"/>
      <c r="Z417" s="39"/>
      <c r="AA417" s="39"/>
      <c r="AB417" s="39"/>
      <c r="AC417" s="39"/>
      <c r="AD417" s="39"/>
      <c r="AE417" s="39"/>
      <c r="AT417" s="18" t="s">
        <v>192</v>
      </c>
      <c r="AU417" s="18" t="s">
        <v>87</v>
      </c>
    </row>
    <row r="418" s="12" customFormat="1" ht="25.92" customHeight="1">
      <c r="A418" s="12"/>
      <c r="B418" s="203"/>
      <c r="C418" s="204"/>
      <c r="D418" s="205" t="s">
        <v>76</v>
      </c>
      <c r="E418" s="206" t="s">
        <v>438</v>
      </c>
      <c r="F418" s="206" t="s">
        <v>439</v>
      </c>
      <c r="G418" s="204"/>
      <c r="H418" s="204"/>
      <c r="I418" s="207"/>
      <c r="J418" s="208">
        <f>BK418</f>
        <v>0</v>
      </c>
      <c r="K418" s="204"/>
      <c r="L418" s="209"/>
      <c r="M418" s="210"/>
      <c r="N418" s="211"/>
      <c r="O418" s="211"/>
      <c r="P418" s="212">
        <f>P419+P428+P447+P500+P573+P618+P625+P658+P668+P683+P719+P756+P776+P831+P839+P903+P915+P975+P987+P1060+P1081</f>
        <v>0</v>
      </c>
      <c r="Q418" s="211"/>
      <c r="R418" s="212">
        <f>R419+R428+R447+R500+R573+R618+R625+R658+R668+R683+R719+R756+R776+R831+R839+R903+R915+R975+R987+R1060+R1081</f>
        <v>2.10482418</v>
      </c>
      <c r="S418" s="211"/>
      <c r="T418" s="213">
        <f>T419+T428+T447+T500+T573+T618+T625+T658+T668+T683+T719+T756+T776+T831+T839+T903+T915+T975+T987+T1060+T1081</f>
        <v>1.1289039400000001</v>
      </c>
      <c r="U418" s="12"/>
      <c r="V418" s="12"/>
      <c r="W418" s="12"/>
      <c r="X418" s="12"/>
      <c r="Y418" s="12"/>
      <c r="Z418" s="12"/>
      <c r="AA418" s="12"/>
      <c r="AB418" s="12"/>
      <c r="AC418" s="12"/>
      <c r="AD418" s="12"/>
      <c r="AE418" s="12"/>
      <c r="AR418" s="214" t="s">
        <v>87</v>
      </c>
      <c r="AT418" s="215" t="s">
        <v>76</v>
      </c>
      <c r="AU418" s="215" t="s">
        <v>77</v>
      </c>
      <c r="AY418" s="214" t="s">
        <v>165</v>
      </c>
      <c r="BK418" s="216">
        <f>BK419+BK428+BK447+BK500+BK573+BK618+BK625+BK658+BK668+BK683+BK719+BK756+BK776+BK831+BK839+BK903+BK915+BK975+BK987+BK1060+BK1081</f>
        <v>0</v>
      </c>
    </row>
    <row r="419" s="12" customFormat="1" ht="22.8" customHeight="1">
      <c r="A419" s="12"/>
      <c r="B419" s="203"/>
      <c r="C419" s="204"/>
      <c r="D419" s="205" t="s">
        <v>76</v>
      </c>
      <c r="E419" s="217" t="s">
        <v>440</v>
      </c>
      <c r="F419" s="217" t="s">
        <v>441</v>
      </c>
      <c r="G419" s="204"/>
      <c r="H419" s="204"/>
      <c r="I419" s="207"/>
      <c r="J419" s="218">
        <f>BK419</f>
        <v>0</v>
      </c>
      <c r="K419" s="204"/>
      <c r="L419" s="209"/>
      <c r="M419" s="210"/>
      <c r="N419" s="211"/>
      <c r="O419" s="211"/>
      <c r="P419" s="212">
        <f>SUM(P420:P427)</f>
        <v>0</v>
      </c>
      <c r="Q419" s="211"/>
      <c r="R419" s="212">
        <f>SUM(R420:R427)</f>
        <v>0.0090399999999999994</v>
      </c>
      <c r="S419" s="211"/>
      <c r="T419" s="213">
        <f>SUM(T420:T427)</f>
        <v>0</v>
      </c>
      <c r="U419" s="12"/>
      <c r="V419" s="12"/>
      <c r="W419" s="12"/>
      <c r="X419" s="12"/>
      <c r="Y419" s="12"/>
      <c r="Z419" s="12"/>
      <c r="AA419" s="12"/>
      <c r="AB419" s="12"/>
      <c r="AC419" s="12"/>
      <c r="AD419" s="12"/>
      <c r="AE419" s="12"/>
      <c r="AR419" s="214" t="s">
        <v>87</v>
      </c>
      <c r="AT419" s="215" t="s">
        <v>76</v>
      </c>
      <c r="AU419" s="215" t="s">
        <v>85</v>
      </c>
      <c r="AY419" s="214" t="s">
        <v>165</v>
      </c>
      <c r="BK419" s="216">
        <f>SUM(BK420:BK427)</f>
        <v>0</v>
      </c>
    </row>
    <row r="420" s="2" customFormat="1" ht="24" customHeight="1">
      <c r="A420" s="39"/>
      <c r="B420" s="40"/>
      <c r="C420" s="219" t="s">
        <v>442</v>
      </c>
      <c r="D420" s="219" t="s">
        <v>168</v>
      </c>
      <c r="E420" s="220" t="s">
        <v>443</v>
      </c>
      <c r="F420" s="221" t="s">
        <v>444</v>
      </c>
      <c r="G420" s="222" t="s">
        <v>171</v>
      </c>
      <c r="H420" s="223">
        <v>2</v>
      </c>
      <c r="I420" s="224"/>
      <c r="J420" s="225">
        <f>ROUND(I420*H420,2)</f>
        <v>0</v>
      </c>
      <c r="K420" s="221" t="s">
        <v>172</v>
      </c>
      <c r="L420" s="45"/>
      <c r="M420" s="226" t="s">
        <v>40</v>
      </c>
      <c r="N420" s="227" t="s">
        <v>48</v>
      </c>
      <c r="O420" s="85"/>
      <c r="P420" s="228">
        <f>O420*H420</f>
        <v>0</v>
      </c>
      <c r="Q420" s="228">
        <v>0.0045199999999999997</v>
      </c>
      <c r="R420" s="228">
        <f>Q420*H420</f>
        <v>0.0090399999999999994</v>
      </c>
      <c r="S420" s="228">
        <v>0</v>
      </c>
      <c r="T420" s="229">
        <f>S420*H420</f>
        <v>0</v>
      </c>
      <c r="U420" s="39"/>
      <c r="V420" s="39"/>
      <c r="W420" s="39"/>
      <c r="X420" s="39"/>
      <c r="Y420" s="39"/>
      <c r="Z420" s="39"/>
      <c r="AA420" s="39"/>
      <c r="AB420" s="39"/>
      <c r="AC420" s="39"/>
      <c r="AD420" s="39"/>
      <c r="AE420" s="39"/>
      <c r="AR420" s="230" t="s">
        <v>295</v>
      </c>
      <c r="AT420" s="230" t="s">
        <v>168</v>
      </c>
      <c r="AU420" s="230" t="s">
        <v>87</v>
      </c>
      <c r="AY420" s="18" t="s">
        <v>165</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295</v>
      </c>
      <c r="BM420" s="230" t="s">
        <v>445</v>
      </c>
    </row>
    <row r="421" s="2" customFormat="1">
      <c r="A421" s="39"/>
      <c r="B421" s="40"/>
      <c r="C421" s="41"/>
      <c r="D421" s="232" t="s">
        <v>175</v>
      </c>
      <c r="E421" s="41"/>
      <c r="F421" s="233" t="s">
        <v>446</v>
      </c>
      <c r="G421" s="41"/>
      <c r="H421" s="41"/>
      <c r="I421" s="137"/>
      <c r="J421" s="41"/>
      <c r="K421" s="41"/>
      <c r="L421" s="45"/>
      <c r="M421" s="234"/>
      <c r="N421" s="235"/>
      <c r="O421" s="85"/>
      <c r="P421" s="85"/>
      <c r="Q421" s="85"/>
      <c r="R421" s="85"/>
      <c r="S421" s="85"/>
      <c r="T421" s="86"/>
      <c r="U421" s="39"/>
      <c r="V421" s="39"/>
      <c r="W421" s="39"/>
      <c r="X421" s="39"/>
      <c r="Y421" s="39"/>
      <c r="Z421" s="39"/>
      <c r="AA421" s="39"/>
      <c r="AB421" s="39"/>
      <c r="AC421" s="39"/>
      <c r="AD421" s="39"/>
      <c r="AE421" s="39"/>
      <c r="AT421" s="18" t="s">
        <v>175</v>
      </c>
      <c r="AU421" s="18" t="s">
        <v>87</v>
      </c>
    </row>
    <row r="422" s="13" customFormat="1">
      <c r="A422" s="13"/>
      <c r="B422" s="236"/>
      <c r="C422" s="237"/>
      <c r="D422" s="232" t="s">
        <v>177</v>
      </c>
      <c r="E422" s="238" t="s">
        <v>40</v>
      </c>
      <c r="F422" s="239" t="s">
        <v>210</v>
      </c>
      <c r="G422" s="237"/>
      <c r="H422" s="238" t="s">
        <v>40</v>
      </c>
      <c r="I422" s="240"/>
      <c r="J422" s="237"/>
      <c r="K422" s="237"/>
      <c r="L422" s="241"/>
      <c r="M422" s="242"/>
      <c r="N422" s="243"/>
      <c r="O422" s="243"/>
      <c r="P422" s="243"/>
      <c r="Q422" s="243"/>
      <c r="R422" s="243"/>
      <c r="S422" s="243"/>
      <c r="T422" s="244"/>
      <c r="U422" s="13"/>
      <c r="V422" s="13"/>
      <c r="W422" s="13"/>
      <c r="X422" s="13"/>
      <c r="Y422" s="13"/>
      <c r="Z422" s="13"/>
      <c r="AA422" s="13"/>
      <c r="AB422" s="13"/>
      <c r="AC422" s="13"/>
      <c r="AD422" s="13"/>
      <c r="AE422" s="13"/>
      <c r="AT422" s="245" t="s">
        <v>177</v>
      </c>
      <c r="AU422" s="245" t="s">
        <v>87</v>
      </c>
      <c r="AV422" s="13" t="s">
        <v>85</v>
      </c>
      <c r="AW422" s="13" t="s">
        <v>38</v>
      </c>
      <c r="AX422" s="13" t="s">
        <v>77</v>
      </c>
      <c r="AY422" s="245" t="s">
        <v>165</v>
      </c>
    </row>
    <row r="423" s="14" customFormat="1">
      <c r="A423" s="14"/>
      <c r="B423" s="246"/>
      <c r="C423" s="247"/>
      <c r="D423" s="232" t="s">
        <v>177</v>
      </c>
      <c r="E423" s="248" t="s">
        <v>40</v>
      </c>
      <c r="F423" s="249" t="s">
        <v>334</v>
      </c>
      <c r="G423" s="247"/>
      <c r="H423" s="250">
        <v>2</v>
      </c>
      <c r="I423" s="251"/>
      <c r="J423" s="247"/>
      <c r="K423" s="247"/>
      <c r="L423" s="252"/>
      <c r="M423" s="253"/>
      <c r="N423" s="254"/>
      <c r="O423" s="254"/>
      <c r="P423" s="254"/>
      <c r="Q423" s="254"/>
      <c r="R423" s="254"/>
      <c r="S423" s="254"/>
      <c r="T423" s="255"/>
      <c r="U423" s="14"/>
      <c r="V423" s="14"/>
      <c r="W423" s="14"/>
      <c r="X423" s="14"/>
      <c r="Y423" s="14"/>
      <c r="Z423" s="14"/>
      <c r="AA423" s="14"/>
      <c r="AB423" s="14"/>
      <c r="AC423" s="14"/>
      <c r="AD423" s="14"/>
      <c r="AE423" s="14"/>
      <c r="AT423" s="256" t="s">
        <v>177</v>
      </c>
      <c r="AU423" s="256" t="s">
        <v>87</v>
      </c>
      <c r="AV423" s="14" t="s">
        <v>87</v>
      </c>
      <c r="AW423" s="14" t="s">
        <v>38</v>
      </c>
      <c r="AX423" s="14" t="s">
        <v>77</v>
      </c>
      <c r="AY423" s="256" t="s">
        <v>165</v>
      </c>
    </row>
    <row r="424" s="15" customFormat="1">
      <c r="A424" s="15"/>
      <c r="B424" s="257"/>
      <c r="C424" s="258"/>
      <c r="D424" s="232" t="s">
        <v>177</v>
      </c>
      <c r="E424" s="259" t="s">
        <v>40</v>
      </c>
      <c r="F424" s="260" t="s">
        <v>186</v>
      </c>
      <c r="G424" s="258"/>
      <c r="H424" s="261">
        <v>2</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177</v>
      </c>
      <c r="AU424" s="267" t="s">
        <v>87</v>
      </c>
      <c r="AV424" s="15" t="s">
        <v>173</v>
      </c>
      <c r="AW424" s="15" t="s">
        <v>38</v>
      </c>
      <c r="AX424" s="15" t="s">
        <v>85</v>
      </c>
      <c r="AY424" s="267" t="s">
        <v>165</v>
      </c>
    </row>
    <row r="425" s="2" customFormat="1" ht="24" customHeight="1">
      <c r="A425" s="39"/>
      <c r="B425" s="40"/>
      <c r="C425" s="219" t="s">
        <v>447</v>
      </c>
      <c r="D425" s="219" t="s">
        <v>168</v>
      </c>
      <c r="E425" s="220" t="s">
        <v>448</v>
      </c>
      <c r="F425" s="221" t="s">
        <v>449</v>
      </c>
      <c r="G425" s="222" t="s">
        <v>398</v>
      </c>
      <c r="H425" s="223">
        <v>0.0089999999999999993</v>
      </c>
      <c r="I425" s="224"/>
      <c r="J425" s="225">
        <f>ROUND(I425*H425,2)</f>
        <v>0</v>
      </c>
      <c r="K425" s="221" t="s">
        <v>172</v>
      </c>
      <c r="L425" s="45"/>
      <c r="M425" s="226" t="s">
        <v>40</v>
      </c>
      <c r="N425" s="227" t="s">
        <v>48</v>
      </c>
      <c r="O425" s="85"/>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295</v>
      </c>
      <c r="AT425" s="230" t="s">
        <v>168</v>
      </c>
      <c r="AU425" s="230" t="s">
        <v>87</v>
      </c>
      <c r="AY425" s="18" t="s">
        <v>165</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295</v>
      </c>
      <c r="BM425" s="230" t="s">
        <v>450</v>
      </c>
    </row>
    <row r="426" s="2" customFormat="1">
      <c r="A426" s="39"/>
      <c r="B426" s="40"/>
      <c r="C426" s="41"/>
      <c r="D426" s="232" t="s">
        <v>175</v>
      </c>
      <c r="E426" s="41"/>
      <c r="F426" s="233" t="s">
        <v>451</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175</v>
      </c>
      <c r="AU426" s="18" t="s">
        <v>87</v>
      </c>
    </row>
    <row r="427" s="2" customFormat="1">
      <c r="A427" s="39"/>
      <c r="B427" s="40"/>
      <c r="C427" s="41"/>
      <c r="D427" s="232" t="s">
        <v>192</v>
      </c>
      <c r="E427" s="41"/>
      <c r="F427" s="268" t="s">
        <v>452</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192</v>
      </c>
      <c r="AU427" s="18" t="s">
        <v>87</v>
      </c>
    </row>
    <row r="428" s="12" customFormat="1" ht="22.8" customHeight="1">
      <c r="A428" s="12"/>
      <c r="B428" s="203"/>
      <c r="C428" s="204"/>
      <c r="D428" s="205" t="s">
        <v>76</v>
      </c>
      <c r="E428" s="217" t="s">
        <v>453</v>
      </c>
      <c r="F428" s="217" t="s">
        <v>454</v>
      </c>
      <c r="G428" s="204"/>
      <c r="H428" s="204"/>
      <c r="I428" s="207"/>
      <c r="J428" s="218">
        <f>BK428</f>
        <v>0</v>
      </c>
      <c r="K428" s="204"/>
      <c r="L428" s="209"/>
      <c r="M428" s="210"/>
      <c r="N428" s="211"/>
      <c r="O428" s="211"/>
      <c r="P428" s="212">
        <f>SUM(P429:P446)</f>
        <v>0</v>
      </c>
      <c r="Q428" s="211"/>
      <c r="R428" s="212">
        <f>SUM(R429:R446)</f>
        <v>0.036475199999999999</v>
      </c>
      <c r="S428" s="211"/>
      <c r="T428" s="213">
        <f>SUM(T429:T446)</f>
        <v>0</v>
      </c>
      <c r="U428" s="12"/>
      <c r="V428" s="12"/>
      <c r="W428" s="12"/>
      <c r="X428" s="12"/>
      <c r="Y428" s="12"/>
      <c r="Z428" s="12"/>
      <c r="AA428" s="12"/>
      <c r="AB428" s="12"/>
      <c r="AC428" s="12"/>
      <c r="AD428" s="12"/>
      <c r="AE428" s="12"/>
      <c r="AR428" s="214" t="s">
        <v>87</v>
      </c>
      <c r="AT428" s="215" t="s">
        <v>76</v>
      </c>
      <c r="AU428" s="215" t="s">
        <v>85</v>
      </c>
      <c r="AY428" s="214" t="s">
        <v>165</v>
      </c>
      <c r="BK428" s="216">
        <f>SUM(BK429:BK446)</f>
        <v>0</v>
      </c>
    </row>
    <row r="429" s="2" customFormat="1" ht="24" customHeight="1">
      <c r="A429" s="39"/>
      <c r="B429" s="40"/>
      <c r="C429" s="219" t="s">
        <v>455</v>
      </c>
      <c r="D429" s="219" t="s">
        <v>168</v>
      </c>
      <c r="E429" s="220" t="s">
        <v>456</v>
      </c>
      <c r="F429" s="221" t="s">
        <v>457</v>
      </c>
      <c r="G429" s="222" t="s">
        <v>171</v>
      </c>
      <c r="H429" s="223">
        <v>29.800000000000001</v>
      </c>
      <c r="I429" s="224"/>
      <c r="J429" s="225">
        <f>ROUND(I429*H429,2)</f>
        <v>0</v>
      </c>
      <c r="K429" s="221" t="s">
        <v>315</v>
      </c>
      <c r="L429" s="45"/>
      <c r="M429" s="226" t="s">
        <v>40</v>
      </c>
      <c r="N429" s="227" t="s">
        <v>48</v>
      </c>
      <c r="O429" s="85"/>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295</v>
      </c>
      <c r="AT429" s="230" t="s">
        <v>168</v>
      </c>
      <c r="AU429" s="230" t="s">
        <v>87</v>
      </c>
      <c r="AY429" s="18" t="s">
        <v>165</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295</v>
      </c>
      <c r="BM429" s="230" t="s">
        <v>458</v>
      </c>
    </row>
    <row r="430" s="2" customFormat="1">
      <c r="A430" s="39"/>
      <c r="B430" s="40"/>
      <c r="C430" s="41"/>
      <c r="D430" s="232" t="s">
        <v>175</v>
      </c>
      <c r="E430" s="41"/>
      <c r="F430" s="233" t="s">
        <v>459</v>
      </c>
      <c r="G430" s="41"/>
      <c r="H430" s="41"/>
      <c r="I430" s="137"/>
      <c r="J430" s="41"/>
      <c r="K430" s="41"/>
      <c r="L430" s="45"/>
      <c r="M430" s="234"/>
      <c r="N430" s="235"/>
      <c r="O430" s="85"/>
      <c r="P430" s="85"/>
      <c r="Q430" s="85"/>
      <c r="R430" s="85"/>
      <c r="S430" s="85"/>
      <c r="T430" s="86"/>
      <c r="U430" s="39"/>
      <c r="V430" s="39"/>
      <c r="W430" s="39"/>
      <c r="X430" s="39"/>
      <c r="Y430" s="39"/>
      <c r="Z430" s="39"/>
      <c r="AA430" s="39"/>
      <c r="AB430" s="39"/>
      <c r="AC430" s="39"/>
      <c r="AD430" s="39"/>
      <c r="AE430" s="39"/>
      <c r="AT430" s="18" t="s">
        <v>175</v>
      </c>
      <c r="AU430" s="18" t="s">
        <v>87</v>
      </c>
    </row>
    <row r="431" s="2" customFormat="1">
      <c r="A431" s="39"/>
      <c r="B431" s="40"/>
      <c r="C431" s="41"/>
      <c r="D431" s="232" t="s">
        <v>192</v>
      </c>
      <c r="E431" s="41"/>
      <c r="F431" s="268" t="s">
        <v>460</v>
      </c>
      <c r="G431" s="41"/>
      <c r="H431" s="41"/>
      <c r="I431" s="137"/>
      <c r="J431" s="41"/>
      <c r="K431" s="41"/>
      <c r="L431" s="45"/>
      <c r="M431" s="234"/>
      <c r="N431" s="235"/>
      <c r="O431" s="85"/>
      <c r="P431" s="85"/>
      <c r="Q431" s="85"/>
      <c r="R431" s="85"/>
      <c r="S431" s="85"/>
      <c r="T431" s="86"/>
      <c r="U431" s="39"/>
      <c r="V431" s="39"/>
      <c r="W431" s="39"/>
      <c r="X431" s="39"/>
      <c r="Y431" s="39"/>
      <c r="Z431" s="39"/>
      <c r="AA431" s="39"/>
      <c r="AB431" s="39"/>
      <c r="AC431" s="39"/>
      <c r="AD431" s="39"/>
      <c r="AE431" s="39"/>
      <c r="AT431" s="18" t="s">
        <v>192</v>
      </c>
      <c r="AU431" s="18" t="s">
        <v>87</v>
      </c>
    </row>
    <row r="432" s="13" customFormat="1">
      <c r="A432" s="13"/>
      <c r="B432" s="236"/>
      <c r="C432" s="237"/>
      <c r="D432" s="232" t="s">
        <v>177</v>
      </c>
      <c r="E432" s="238" t="s">
        <v>40</v>
      </c>
      <c r="F432" s="239" t="s">
        <v>208</v>
      </c>
      <c r="G432" s="237"/>
      <c r="H432" s="238" t="s">
        <v>40</v>
      </c>
      <c r="I432" s="240"/>
      <c r="J432" s="237"/>
      <c r="K432" s="237"/>
      <c r="L432" s="241"/>
      <c r="M432" s="242"/>
      <c r="N432" s="243"/>
      <c r="O432" s="243"/>
      <c r="P432" s="243"/>
      <c r="Q432" s="243"/>
      <c r="R432" s="243"/>
      <c r="S432" s="243"/>
      <c r="T432" s="244"/>
      <c r="U432" s="13"/>
      <c r="V432" s="13"/>
      <c r="W432" s="13"/>
      <c r="X432" s="13"/>
      <c r="Y432" s="13"/>
      <c r="Z432" s="13"/>
      <c r="AA432" s="13"/>
      <c r="AB432" s="13"/>
      <c r="AC432" s="13"/>
      <c r="AD432" s="13"/>
      <c r="AE432" s="13"/>
      <c r="AT432" s="245" t="s">
        <v>177</v>
      </c>
      <c r="AU432" s="245" t="s">
        <v>87</v>
      </c>
      <c r="AV432" s="13" t="s">
        <v>85</v>
      </c>
      <c r="AW432" s="13" t="s">
        <v>38</v>
      </c>
      <c r="AX432" s="13" t="s">
        <v>77</v>
      </c>
      <c r="AY432" s="245" t="s">
        <v>165</v>
      </c>
    </row>
    <row r="433" s="14" customFormat="1">
      <c r="A433" s="14"/>
      <c r="B433" s="246"/>
      <c r="C433" s="247"/>
      <c r="D433" s="232" t="s">
        <v>177</v>
      </c>
      <c r="E433" s="248" t="s">
        <v>40</v>
      </c>
      <c r="F433" s="249" t="s">
        <v>209</v>
      </c>
      <c r="G433" s="247"/>
      <c r="H433" s="250">
        <v>3</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177</v>
      </c>
      <c r="AU433" s="256" t="s">
        <v>87</v>
      </c>
      <c r="AV433" s="14" t="s">
        <v>87</v>
      </c>
      <c r="AW433" s="14" t="s">
        <v>38</v>
      </c>
      <c r="AX433" s="14" t="s">
        <v>77</v>
      </c>
      <c r="AY433" s="256" t="s">
        <v>165</v>
      </c>
    </row>
    <row r="434" s="13" customFormat="1">
      <c r="A434" s="13"/>
      <c r="B434" s="236"/>
      <c r="C434" s="237"/>
      <c r="D434" s="232" t="s">
        <v>177</v>
      </c>
      <c r="E434" s="238" t="s">
        <v>40</v>
      </c>
      <c r="F434" s="239" t="s">
        <v>210</v>
      </c>
      <c r="G434" s="237"/>
      <c r="H434" s="238" t="s">
        <v>40</v>
      </c>
      <c r="I434" s="240"/>
      <c r="J434" s="237"/>
      <c r="K434" s="237"/>
      <c r="L434" s="241"/>
      <c r="M434" s="242"/>
      <c r="N434" s="243"/>
      <c r="O434" s="243"/>
      <c r="P434" s="243"/>
      <c r="Q434" s="243"/>
      <c r="R434" s="243"/>
      <c r="S434" s="243"/>
      <c r="T434" s="244"/>
      <c r="U434" s="13"/>
      <c r="V434" s="13"/>
      <c r="W434" s="13"/>
      <c r="X434" s="13"/>
      <c r="Y434" s="13"/>
      <c r="Z434" s="13"/>
      <c r="AA434" s="13"/>
      <c r="AB434" s="13"/>
      <c r="AC434" s="13"/>
      <c r="AD434" s="13"/>
      <c r="AE434" s="13"/>
      <c r="AT434" s="245" t="s">
        <v>177</v>
      </c>
      <c r="AU434" s="245" t="s">
        <v>87</v>
      </c>
      <c r="AV434" s="13" t="s">
        <v>85</v>
      </c>
      <c r="AW434" s="13" t="s">
        <v>38</v>
      </c>
      <c r="AX434" s="13" t="s">
        <v>77</v>
      </c>
      <c r="AY434" s="245" t="s">
        <v>165</v>
      </c>
    </row>
    <row r="435" s="14" customFormat="1">
      <c r="A435" s="14"/>
      <c r="B435" s="246"/>
      <c r="C435" s="247"/>
      <c r="D435" s="232" t="s">
        <v>177</v>
      </c>
      <c r="E435" s="248" t="s">
        <v>40</v>
      </c>
      <c r="F435" s="249" t="s">
        <v>211</v>
      </c>
      <c r="G435" s="247"/>
      <c r="H435" s="250">
        <v>2.2999999999999998</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177</v>
      </c>
      <c r="AU435" s="256" t="s">
        <v>87</v>
      </c>
      <c r="AV435" s="14" t="s">
        <v>87</v>
      </c>
      <c r="AW435" s="14" t="s">
        <v>38</v>
      </c>
      <c r="AX435" s="14" t="s">
        <v>77</v>
      </c>
      <c r="AY435" s="256" t="s">
        <v>165</v>
      </c>
    </row>
    <row r="436" s="13" customFormat="1">
      <c r="A436" s="13"/>
      <c r="B436" s="236"/>
      <c r="C436" s="237"/>
      <c r="D436" s="232" t="s">
        <v>177</v>
      </c>
      <c r="E436" s="238" t="s">
        <v>40</v>
      </c>
      <c r="F436" s="239" t="s">
        <v>212</v>
      </c>
      <c r="G436" s="237"/>
      <c r="H436" s="238" t="s">
        <v>40</v>
      </c>
      <c r="I436" s="240"/>
      <c r="J436" s="237"/>
      <c r="K436" s="237"/>
      <c r="L436" s="241"/>
      <c r="M436" s="242"/>
      <c r="N436" s="243"/>
      <c r="O436" s="243"/>
      <c r="P436" s="243"/>
      <c r="Q436" s="243"/>
      <c r="R436" s="243"/>
      <c r="S436" s="243"/>
      <c r="T436" s="244"/>
      <c r="U436" s="13"/>
      <c r="V436" s="13"/>
      <c r="W436" s="13"/>
      <c r="X436" s="13"/>
      <c r="Y436" s="13"/>
      <c r="Z436" s="13"/>
      <c r="AA436" s="13"/>
      <c r="AB436" s="13"/>
      <c r="AC436" s="13"/>
      <c r="AD436" s="13"/>
      <c r="AE436" s="13"/>
      <c r="AT436" s="245" t="s">
        <v>177</v>
      </c>
      <c r="AU436" s="245" t="s">
        <v>87</v>
      </c>
      <c r="AV436" s="13" t="s">
        <v>85</v>
      </c>
      <c r="AW436" s="13" t="s">
        <v>38</v>
      </c>
      <c r="AX436" s="13" t="s">
        <v>77</v>
      </c>
      <c r="AY436" s="245" t="s">
        <v>165</v>
      </c>
    </row>
    <row r="437" s="14" customFormat="1">
      <c r="A437" s="14"/>
      <c r="B437" s="246"/>
      <c r="C437" s="247"/>
      <c r="D437" s="232" t="s">
        <v>177</v>
      </c>
      <c r="E437" s="248" t="s">
        <v>40</v>
      </c>
      <c r="F437" s="249" t="s">
        <v>213</v>
      </c>
      <c r="G437" s="247"/>
      <c r="H437" s="250">
        <v>10.1</v>
      </c>
      <c r="I437" s="251"/>
      <c r="J437" s="247"/>
      <c r="K437" s="247"/>
      <c r="L437" s="252"/>
      <c r="M437" s="253"/>
      <c r="N437" s="254"/>
      <c r="O437" s="254"/>
      <c r="P437" s="254"/>
      <c r="Q437" s="254"/>
      <c r="R437" s="254"/>
      <c r="S437" s="254"/>
      <c r="T437" s="255"/>
      <c r="U437" s="14"/>
      <c r="V437" s="14"/>
      <c r="W437" s="14"/>
      <c r="X437" s="14"/>
      <c r="Y437" s="14"/>
      <c r="Z437" s="14"/>
      <c r="AA437" s="14"/>
      <c r="AB437" s="14"/>
      <c r="AC437" s="14"/>
      <c r="AD437" s="14"/>
      <c r="AE437" s="14"/>
      <c r="AT437" s="256" t="s">
        <v>177</v>
      </c>
      <c r="AU437" s="256" t="s">
        <v>87</v>
      </c>
      <c r="AV437" s="14" t="s">
        <v>87</v>
      </c>
      <c r="AW437" s="14" t="s">
        <v>38</v>
      </c>
      <c r="AX437" s="14" t="s">
        <v>77</v>
      </c>
      <c r="AY437" s="256" t="s">
        <v>165</v>
      </c>
    </row>
    <row r="438" s="13" customFormat="1">
      <c r="A438" s="13"/>
      <c r="B438" s="236"/>
      <c r="C438" s="237"/>
      <c r="D438" s="232" t="s">
        <v>177</v>
      </c>
      <c r="E438" s="238" t="s">
        <v>40</v>
      </c>
      <c r="F438" s="239" t="s">
        <v>214</v>
      </c>
      <c r="G438" s="237"/>
      <c r="H438" s="238" t="s">
        <v>40</v>
      </c>
      <c r="I438" s="240"/>
      <c r="J438" s="237"/>
      <c r="K438" s="237"/>
      <c r="L438" s="241"/>
      <c r="M438" s="242"/>
      <c r="N438" s="243"/>
      <c r="O438" s="243"/>
      <c r="P438" s="243"/>
      <c r="Q438" s="243"/>
      <c r="R438" s="243"/>
      <c r="S438" s="243"/>
      <c r="T438" s="244"/>
      <c r="U438" s="13"/>
      <c r="V438" s="13"/>
      <c r="W438" s="13"/>
      <c r="X438" s="13"/>
      <c r="Y438" s="13"/>
      <c r="Z438" s="13"/>
      <c r="AA438" s="13"/>
      <c r="AB438" s="13"/>
      <c r="AC438" s="13"/>
      <c r="AD438" s="13"/>
      <c r="AE438" s="13"/>
      <c r="AT438" s="245" t="s">
        <v>177</v>
      </c>
      <c r="AU438" s="245" t="s">
        <v>87</v>
      </c>
      <c r="AV438" s="13" t="s">
        <v>85</v>
      </c>
      <c r="AW438" s="13" t="s">
        <v>38</v>
      </c>
      <c r="AX438" s="13" t="s">
        <v>77</v>
      </c>
      <c r="AY438" s="245" t="s">
        <v>165</v>
      </c>
    </row>
    <row r="439" s="14" customFormat="1">
      <c r="A439" s="14"/>
      <c r="B439" s="246"/>
      <c r="C439" s="247"/>
      <c r="D439" s="232" t="s">
        <v>177</v>
      </c>
      <c r="E439" s="248" t="s">
        <v>40</v>
      </c>
      <c r="F439" s="249" t="s">
        <v>215</v>
      </c>
      <c r="G439" s="247"/>
      <c r="H439" s="250">
        <v>14.4</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177</v>
      </c>
      <c r="AU439" s="256" t="s">
        <v>87</v>
      </c>
      <c r="AV439" s="14" t="s">
        <v>87</v>
      </c>
      <c r="AW439" s="14" t="s">
        <v>38</v>
      </c>
      <c r="AX439" s="14" t="s">
        <v>77</v>
      </c>
      <c r="AY439" s="256" t="s">
        <v>165</v>
      </c>
    </row>
    <row r="440" s="15" customFormat="1">
      <c r="A440" s="15"/>
      <c r="B440" s="257"/>
      <c r="C440" s="258"/>
      <c r="D440" s="232" t="s">
        <v>177</v>
      </c>
      <c r="E440" s="259" t="s">
        <v>40</v>
      </c>
      <c r="F440" s="260" t="s">
        <v>186</v>
      </c>
      <c r="G440" s="258"/>
      <c r="H440" s="261">
        <v>29.799999999999997</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177</v>
      </c>
      <c r="AU440" s="267" t="s">
        <v>87</v>
      </c>
      <c r="AV440" s="15" t="s">
        <v>173</v>
      </c>
      <c r="AW440" s="15" t="s">
        <v>38</v>
      </c>
      <c r="AX440" s="15" t="s">
        <v>85</v>
      </c>
      <c r="AY440" s="267" t="s">
        <v>165</v>
      </c>
    </row>
    <row r="441" s="2" customFormat="1" ht="24" customHeight="1">
      <c r="A441" s="39"/>
      <c r="B441" s="40"/>
      <c r="C441" s="269" t="s">
        <v>461</v>
      </c>
      <c r="D441" s="269" t="s">
        <v>296</v>
      </c>
      <c r="E441" s="270" t="s">
        <v>462</v>
      </c>
      <c r="F441" s="271" t="s">
        <v>463</v>
      </c>
      <c r="G441" s="272" t="s">
        <v>171</v>
      </c>
      <c r="H441" s="273">
        <v>30.396000000000001</v>
      </c>
      <c r="I441" s="274"/>
      <c r="J441" s="275">
        <f>ROUND(I441*H441,2)</f>
        <v>0</v>
      </c>
      <c r="K441" s="271" t="s">
        <v>172</v>
      </c>
      <c r="L441" s="276"/>
      <c r="M441" s="277" t="s">
        <v>40</v>
      </c>
      <c r="N441" s="278" t="s">
        <v>48</v>
      </c>
      <c r="O441" s="85"/>
      <c r="P441" s="228">
        <f>O441*H441</f>
        <v>0</v>
      </c>
      <c r="Q441" s="228">
        <v>0.0011999999999999999</v>
      </c>
      <c r="R441" s="228">
        <f>Q441*H441</f>
        <v>0.036475199999999999</v>
      </c>
      <c r="S441" s="228">
        <v>0</v>
      </c>
      <c r="T441" s="229">
        <f>S441*H441</f>
        <v>0</v>
      </c>
      <c r="U441" s="39"/>
      <c r="V441" s="39"/>
      <c r="W441" s="39"/>
      <c r="X441" s="39"/>
      <c r="Y441" s="39"/>
      <c r="Z441" s="39"/>
      <c r="AA441" s="39"/>
      <c r="AB441" s="39"/>
      <c r="AC441" s="39"/>
      <c r="AD441" s="39"/>
      <c r="AE441" s="39"/>
      <c r="AR441" s="230" t="s">
        <v>413</v>
      </c>
      <c r="AT441" s="230" t="s">
        <v>296</v>
      </c>
      <c r="AU441" s="230" t="s">
        <v>87</v>
      </c>
      <c r="AY441" s="18" t="s">
        <v>165</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295</v>
      </c>
      <c r="BM441" s="230" t="s">
        <v>464</v>
      </c>
    </row>
    <row r="442" s="2" customFormat="1">
      <c r="A442" s="39"/>
      <c r="B442" s="40"/>
      <c r="C442" s="41"/>
      <c r="D442" s="232" t="s">
        <v>175</v>
      </c>
      <c r="E442" s="41"/>
      <c r="F442" s="233" t="s">
        <v>463</v>
      </c>
      <c r="G442" s="41"/>
      <c r="H442" s="41"/>
      <c r="I442" s="137"/>
      <c r="J442" s="41"/>
      <c r="K442" s="41"/>
      <c r="L442" s="45"/>
      <c r="M442" s="234"/>
      <c r="N442" s="235"/>
      <c r="O442" s="85"/>
      <c r="P442" s="85"/>
      <c r="Q442" s="85"/>
      <c r="R442" s="85"/>
      <c r="S442" s="85"/>
      <c r="T442" s="86"/>
      <c r="U442" s="39"/>
      <c r="V442" s="39"/>
      <c r="W442" s="39"/>
      <c r="X442" s="39"/>
      <c r="Y442" s="39"/>
      <c r="Z442" s="39"/>
      <c r="AA442" s="39"/>
      <c r="AB442" s="39"/>
      <c r="AC442" s="39"/>
      <c r="AD442" s="39"/>
      <c r="AE442" s="39"/>
      <c r="AT442" s="18" t="s">
        <v>175</v>
      </c>
      <c r="AU442" s="18" t="s">
        <v>87</v>
      </c>
    </row>
    <row r="443" s="14" customFormat="1">
      <c r="A443" s="14"/>
      <c r="B443" s="246"/>
      <c r="C443" s="247"/>
      <c r="D443" s="232" t="s">
        <v>177</v>
      </c>
      <c r="E443" s="247"/>
      <c r="F443" s="249" t="s">
        <v>465</v>
      </c>
      <c r="G443" s="247"/>
      <c r="H443" s="250">
        <v>30.396000000000001</v>
      </c>
      <c r="I443" s="251"/>
      <c r="J443" s="247"/>
      <c r="K443" s="247"/>
      <c r="L443" s="252"/>
      <c r="M443" s="253"/>
      <c r="N443" s="254"/>
      <c r="O443" s="254"/>
      <c r="P443" s="254"/>
      <c r="Q443" s="254"/>
      <c r="R443" s="254"/>
      <c r="S443" s="254"/>
      <c r="T443" s="255"/>
      <c r="U443" s="14"/>
      <c r="V443" s="14"/>
      <c r="W443" s="14"/>
      <c r="X443" s="14"/>
      <c r="Y443" s="14"/>
      <c r="Z443" s="14"/>
      <c r="AA443" s="14"/>
      <c r="AB443" s="14"/>
      <c r="AC443" s="14"/>
      <c r="AD443" s="14"/>
      <c r="AE443" s="14"/>
      <c r="AT443" s="256" t="s">
        <v>177</v>
      </c>
      <c r="AU443" s="256" t="s">
        <v>87</v>
      </c>
      <c r="AV443" s="14" t="s">
        <v>87</v>
      </c>
      <c r="AW443" s="14" t="s">
        <v>4</v>
      </c>
      <c r="AX443" s="14" t="s">
        <v>85</v>
      </c>
      <c r="AY443" s="256" t="s">
        <v>165</v>
      </c>
    </row>
    <row r="444" s="2" customFormat="1" ht="24" customHeight="1">
      <c r="A444" s="39"/>
      <c r="B444" s="40"/>
      <c r="C444" s="219" t="s">
        <v>466</v>
      </c>
      <c r="D444" s="219" t="s">
        <v>168</v>
      </c>
      <c r="E444" s="220" t="s">
        <v>467</v>
      </c>
      <c r="F444" s="221" t="s">
        <v>468</v>
      </c>
      <c r="G444" s="222" t="s">
        <v>398</v>
      </c>
      <c r="H444" s="223">
        <v>0.035999999999999997</v>
      </c>
      <c r="I444" s="224"/>
      <c r="J444" s="225">
        <f>ROUND(I444*H444,2)</f>
        <v>0</v>
      </c>
      <c r="K444" s="221" t="s">
        <v>172</v>
      </c>
      <c r="L444" s="45"/>
      <c r="M444" s="226" t="s">
        <v>40</v>
      </c>
      <c r="N444" s="227" t="s">
        <v>48</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295</v>
      </c>
      <c r="AT444" s="230" t="s">
        <v>168</v>
      </c>
      <c r="AU444" s="230" t="s">
        <v>87</v>
      </c>
      <c r="AY444" s="18" t="s">
        <v>165</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295</v>
      </c>
      <c r="BM444" s="230" t="s">
        <v>469</v>
      </c>
    </row>
    <row r="445" s="2" customFormat="1">
      <c r="A445" s="39"/>
      <c r="B445" s="40"/>
      <c r="C445" s="41"/>
      <c r="D445" s="232" t="s">
        <v>175</v>
      </c>
      <c r="E445" s="41"/>
      <c r="F445" s="233" t="s">
        <v>470</v>
      </c>
      <c r="G445" s="41"/>
      <c r="H445" s="41"/>
      <c r="I445" s="137"/>
      <c r="J445" s="41"/>
      <c r="K445" s="41"/>
      <c r="L445" s="45"/>
      <c r="M445" s="234"/>
      <c r="N445" s="235"/>
      <c r="O445" s="85"/>
      <c r="P445" s="85"/>
      <c r="Q445" s="85"/>
      <c r="R445" s="85"/>
      <c r="S445" s="85"/>
      <c r="T445" s="86"/>
      <c r="U445" s="39"/>
      <c r="V445" s="39"/>
      <c r="W445" s="39"/>
      <c r="X445" s="39"/>
      <c r="Y445" s="39"/>
      <c r="Z445" s="39"/>
      <c r="AA445" s="39"/>
      <c r="AB445" s="39"/>
      <c r="AC445" s="39"/>
      <c r="AD445" s="39"/>
      <c r="AE445" s="39"/>
      <c r="AT445" s="18" t="s">
        <v>175</v>
      </c>
      <c r="AU445" s="18" t="s">
        <v>87</v>
      </c>
    </row>
    <row r="446" s="2" customFormat="1">
      <c r="A446" s="39"/>
      <c r="B446" s="40"/>
      <c r="C446" s="41"/>
      <c r="D446" s="232" t="s">
        <v>192</v>
      </c>
      <c r="E446" s="41"/>
      <c r="F446" s="268" t="s">
        <v>471</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192</v>
      </c>
      <c r="AU446" s="18" t="s">
        <v>87</v>
      </c>
    </row>
    <row r="447" s="12" customFormat="1" ht="22.8" customHeight="1">
      <c r="A447" s="12"/>
      <c r="B447" s="203"/>
      <c r="C447" s="204"/>
      <c r="D447" s="205" t="s">
        <v>76</v>
      </c>
      <c r="E447" s="217" t="s">
        <v>472</v>
      </c>
      <c r="F447" s="217" t="s">
        <v>473</v>
      </c>
      <c r="G447" s="204"/>
      <c r="H447" s="204"/>
      <c r="I447" s="207"/>
      <c r="J447" s="218">
        <f>BK447</f>
        <v>0</v>
      </c>
      <c r="K447" s="204"/>
      <c r="L447" s="209"/>
      <c r="M447" s="210"/>
      <c r="N447" s="211"/>
      <c r="O447" s="211"/>
      <c r="P447" s="212">
        <f>SUM(P448:P499)</f>
        <v>0</v>
      </c>
      <c r="Q447" s="211"/>
      <c r="R447" s="212">
        <f>SUM(R448:R499)</f>
        <v>0.11210388000000002</v>
      </c>
      <c r="S447" s="211"/>
      <c r="T447" s="213">
        <f>SUM(T448:T499)</f>
        <v>0.33102000000000004</v>
      </c>
      <c r="U447" s="12"/>
      <c r="V447" s="12"/>
      <c r="W447" s="12"/>
      <c r="X447" s="12"/>
      <c r="Y447" s="12"/>
      <c r="Z447" s="12"/>
      <c r="AA447" s="12"/>
      <c r="AB447" s="12"/>
      <c r="AC447" s="12"/>
      <c r="AD447" s="12"/>
      <c r="AE447" s="12"/>
      <c r="AR447" s="214" t="s">
        <v>87</v>
      </c>
      <c r="AT447" s="215" t="s">
        <v>76</v>
      </c>
      <c r="AU447" s="215" t="s">
        <v>85</v>
      </c>
      <c r="AY447" s="214" t="s">
        <v>165</v>
      </c>
      <c r="BK447" s="216">
        <f>SUM(BK448:BK499)</f>
        <v>0</v>
      </c>
    </row>
    <row r="448" s="2" customFormat="1" ht="16.5" customHeight="1">
      <c r="A448" s="39"/>
      <c r="B448" s="40"/>
      <c r="C448" s="219" t="s">
        <v>474</v>
      </c>
      <c r="D448" s="219" t="s">
        <v>168</v>
      </c>
      <c r="E448" s="220" t="s">
        <v>475</v>
      </c>
      <c r="F448" s="221" t="s">
        <v>476</v>
      </c>
      <c r="G448" s="222" t="s">
        <v>189</v>
      </c>
      <c r="H448" s="223">
        <v>10.800000000000001</v>
      </c>
      <c r="I448" s="224"/>
      <c r="J448" s="225">
        <f>ROUND(I448*H448,2)</f>
        <v>0</v>
      </c>
      <c r="K448" s="221" t="s">
        <v>172</v>
      </c>
      <c r="L448" s="45"/>
      <c r="M448" s="226" t="s">
        <v>40</v>
      </c>
      <c r="N448" s="227" t="s">
        <v>48</v>
      </c>
      <c r="O448" s="85"/>
      <c r="P448" s="228">
        <f>O448*H448</f>
        <v>0</v>
      </c>
      <c r="Q448" s="228">
        <v>0</v>
      </c>
      <c r="R448" s="228">
        <f>Q448*H448</f>
        <v>0</v>
      </c>
      <c r="S448" s="228">
        <v>0.03065</v>
      </c>
      <c r="T448" s="229">
        <f>S448*H448</f>
        <v>0.33102000000000004</v>
      </c>
      <c r="U448" s="39"/>
      <c r="V448" s="39"/>
      <c r="W448" s="39"/>
      <c r="X448" s="39"/>
      <c r="Y448" s="39"/>
      <c r="Z448" s="39"/>
      <c r="AA448" s="39"/>
      <c r="AB448" s="39"/>
      <c r="AC448" s="39"/>
      <c r="AD448" s="39"/>
      <c r="AE448" s="39"/>
      <c r="AR448" s="230" t="s">
        <v>295</v>
      </c>
      <c r="AT448" s="230" t="s">
        <v>168</v>
      </c>
      <c r="AU448" s="230" t="s">
        <v>87</v>
      </c>
      <c r="AY448" s="18" t="s">
        <v>165</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295</v>
      </c>
      <c r="BM448" s="230" t="s">
        <v>477</v>
      </c>
    </row>
    <row r="449" s="2" customFormat="1">
      <c r="A449" s="39"/>
      <c r="B449" s="40"/>
      <c r="C449" s="41"/>
      <c r="D449" s="232" t="s">
        <v>175</v>
      </c>
      <c r="E449" s="41"/>
      <c r="F449" s="233" t="s">
        <v>478</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175</v>
      </c>
      <c r="AU449" s="18" t="s">
        <v>87</v>
      </c>
    </row>
    <row r="450" s="13" customFormat="1">
      <c r="A450" s="13"/>
      <c r="B450" s="236"/>
      <c r="C450" s="237"/>
      <c r="D450" s="232" t="s">
        <v>177</v>
      </c>
      <c r="E450" s="238" t="s">
        <v>40</v>
      </c>
      <c r="F450" s="239" t="s">
        <v>479</v>
      </c>
      <c r="G450" s="237"/>
      <c r="H450" s="238" t="s">
        <v>40</v>
      </c>
      <c r="I450" s="240"/>
      <c r="J450" s="237"/>
      <c r="K450" s="237"/>
      <c r="L450" s="241"/>
      <c r="M450" s="242"/>
      <c r="N450" s="243"/>
      <c r="O450" s="243"/>
      <c r="P450" s="243"/>
      <c r="Q450" s="243"/>
      <c r="R450" s="243"/>
      <c r="S450" s="243"/>
      <c r="T450" s="244"/>
      <c r="U450" s="13"/>
      <c r="V450" s="13"/>
      <c r="W450" s="13"/>
      <c r="X450" s="13"/>
      <c r="Y450" s="13"/>
      <c r="Z450" s="13"/>
      <c r="AA450" s="13"/>
      <c r="AB450" s="13"/>
      <c r="AC450" s="13"/>
      <c r="AD450" s="13"/>
      <c r="AE450" s="13"/>
      <c r="AT450" s="245" t="s">
        <v>177</v>
      </c>
      <c r="AU450" s="245" t="s">
        <v>87</v>
      </c>
      <c r="AV450" s="13" t="s">
        <v>85</v>
      </c>
      <c r="AW450" s="13" t="s">
        <v>38</v>
      </c>
      <c r="AX450" s="13" t="s">
        <v>77</v>
      </c>
      <c r="AY450" s="245" t="s">
        <v>165</v>
      </c>
    </row>
    <row r="451" s="14" customFormat="1">
      <c r="A451" s="14"/>
      <c r="B451" s="246"/>
      <c r="C451" s="247"/>
      <c r="D451" s="232" t="s">
        <v>177</v>
      </c>
      <c r="E451" s="248" t="s">
        <v>40</v>
      </c>
      <c r="F451" s="249" t="s">
        <v>480</v>
      </c>
      <c r="G451" s="247"/>
      <c r="H451" s="250">
        <v>3.2999999999999998</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177</v>
      </c>
      <c r="AU451" s="256" t="s">
        <v>87</v>
      </c>
      <c r="AV451" s="14" t="s">
        <v>87</v>
      </c>
      <c r="AW451" s="14" t="s">
        <v>38</v>
      </c>
      <c r="AX451" s="14" t="s">
        <v>77</v>
      </c>
      <c r="AY451" s="256" t="s">
        <v>165</v>
      </c>
    </row>
    <row r="452" s="13" customFormat="1">
      <c r="A452" s="13"/>
      <c r="B452" s="236"/>
      <c r="C452" s="237"/>
      <c r="D452" s="232" t="s">
        <v>177</v>
      </c>
      <c r="E452" s="238" t="s">
        <v>40</v>
      </c>
      <c r="F452" s="239" t="s">
        <v>481</v>
      </c>
      <c r="G452" s="237"/>
      <c r="H452" s="238" t="s">
        <v>40</v>
      </c>
      <c r="I452" s="240"/>
      <c r="J452" s="237"/>
      <c r="K452" s="237"/>
      <c r="L452" s="241"/>
      <c r="M452" s="242"/>
      <c r="N452" s="243"/>
      <c r="O452" s="243"/>
      <c r="P452" s="243"/>
      <c r="Q452" s="243"/>
      <c r="R452" s="243"/>
      <c r="S452" s="243"/>
      <c r="T452" s="244"/>
      <c r="U452" s="13"/>
      <c r="V452" s="13"/>
      <c r="W452" s="13"/>
      <c r="X452" s="13"/>
      <c r="Y452" s="13"/>
      <c r="Z452" s="13"/>
      <c r="AA452" s="13"/>
      <c r="AB452" s="13"/>
      <c r="AC452" s="13"/>
      <c r="AD452" s="13"/>
      <c r="AE452" s="13"/>
      <c r="AT452" s="245" t="s">
        <v>177</v>
      </c>
      <c r="AU452" s="245" t="s">
        <v>87</v>
      </c>
      <c r="AV452" s="13" t="s">
        <v>85</v>
      </c>
      <c r="AW452" s="13" t="s">
        <v>38</v>
      </c>
      <c r="AX452" s="13" t="s">
        <v>77</v>
      </c>
      <c r="AY452" s="245" t="s">
        <v>165</v>
      </c>
    </row>
    <row r="453" s="14" customFormat="1">
      <c r="A453" s="14"/>
      <c r="B453" s="246"/>
      <c r="C453" s="247"/>
      <c r="D453" s="232" t="s">
        <v>177</v>
      </c>
      <c r="E453" s="248" t="s">
        <v>40</v>
      </c>
      <c r="F453" s="249" t="s">
        <v>480</v>
      </c>
      <c r="G453" s="247"/>
      <c r="H453" s="250">
        <v>3.2999999999999998</v>
      </c>
      <c r="I453" s="251"/>
      <c r="J453" s="247"/>
      <c r="K453" s="247"/>
      <c r="L453" s="252"/>
      <c r="M453" s="253"/>
      <c r="N453" s="254"/>
      <c r="O453" s="254"/>
      <c r="P453" s="254"/>
      <c r="Q453" s="254"/>
      <c r="R453" s="254"/>
      <c r="S453" s="254"/>
      <c r="T453" s="255"/>
      <c r="U453" s="14"/>
      <c r="V453" s="14"/>
      <c r="W453" s="14"/>
      <c r="X453" s="14"/>
      <c r="Y453" s="14"/>
      <c r="Z453" s="14"/>
      <c r="AA453" s="14"/>
      <c r="AB453" s="14"/>
      <c r="AC453" s="14"/>
      <c r="AD453" s="14"/>
      <c r="AE453" s="14"/>
      <c r="AT453" s="256" t="s">
        <v>177</v>
      </c>
      <c r="AU453" s="256" t="s">
        <v>87</v>
      </c>
      <c r="AV453" s="14" t="s">
        <v>87</v>
      </c>
      <c r="AW453" s="14" t="s">
        <v>38</v>
      </c>
      <c r="AX453" s="14" t="s">
        <v>77</v>
      </c>
      <c r="AY453" s="256" t="s">
        <v>165</v>
      </c>
    </row>
    <row r="454" s="13" customFormat="1">
      <c r="A454" s="13"/>
      <c r="B454" s="236"/>
      <c r="C454" s="237"/>
      <c r="D454" s="232" t="s">
        <v>177</v>
      </c>
      <c r="E454" s="238" t="s">
        <v>40</v>
      </c>
      <c r="F454" s="239" t="s">
        <v>482</v>
      </c>
      <c r="G454" s="237"/>
      <c r="H454" s="238" t="s">
        <v>40</v>
      </c>
      <c r="I454" s="240"/>
      <c r="J454" s="237"/>
      <c r="K454" s="237"/>
      <c r="L454" s="241"/>
      <c r="M454" s="242"/>
      <c r="N454" s="243"/>
      <c r="O454" s="243"/>
      <c r="P454" s="243"/>
      <c r="Q454" s="243"/>
      <c r="R454" s="243"/>
      <c r="S454" s="243"/>
      <c r="T454" s="244"/>
      <c r="U454" s="13"/>
      <c r="V454" s="13"/>
      <c r="W454" s="13"/>
      <c r="X454" s="13"/>
      <c r="Y454" s="13"/>
      <c r="Z454" s="13"/>
      <c r="AA454" s="13"/>
      <c r="AB454" s="13"/>
      <c r="AC454" s="13"/>
      <c r="AD454" s="13"/>
      <c r="AE454" s="13"/>
      <c r="AT454" s="245" t="s">
        <v>177</v>
      </c>
      <c r="AU454" s="245" t="s">
        <v>87</v>
      </c>
      <c r="AV454" s="13" t="s">
        <v>85</v>
      </c>
      <c r="AW454" s="13" t="s">
        <v>38</v>
      </c>
      <c r="AX454" s="13" t="s">
        <v>77</v>
      </c>
      <c r="AY454" s="245" t="s">
        <v>165</v>
      </c>
    </row>
    <row r="455" s="14" customFormat="1">
      <c r="A455" s="14"/>
      <c r="B455" s="246"/>
      <c r="C455" s="247"/>
      <c r="D455" s="232" t="s">
        <v>177</v>
      </c>
      <c r="E455" s="248" t="s">
        <v>40</v>
      </c>
      <c r="F455" s="249" t="s">
        <v>480</v>
      </c>
      <c r="G455" s="247"/>
      <c r="H455" s="250">
        <v>3.2999999999999998</v>
      </c>
      <c r="I455" s="251"/>
      <c r="J455" s="247"/>
      <c r="K455" s="247"/>
      <c r="L455" s="252"/>
      <c r="M455" s="253"/>
      <c r="N455" s="254"/>
      <c r="O455" s="254"/>
      <c r="P455" s="254"/>
      <c r="Q455" s="254"/>
      <c r="R455" s="254"/>
      <c r="S455" s="254"/>
      <c r="T455" s="255"/>
      <c r="U455" s="14"/>
      <c r="V455" s="14"/>
      <c r="W455" s="14"/>
      <c r="X455" s="14"/>
      <c r="Y455" s="14"/>
      <c r="Z455" s="14"/>
      <c r="AA455" s="14"/>
      <c r="AB455" s="14"/>
      <c r="AC455" s="14"/>
      <c r="AD455" s="14"/>
      <c r="AE455" s="14"/>
      <c r="AT455" s="256" t="s">
        <v>177</v>
      </c>
      <c r="AU455" s="256" t="s">
        <v>87</v>
      </c>
      <c r="AV455" s="14" t="s">
        <v>87</v>
      </c>
      <c r="AW455" s="14" t="s">
        <v>38</v>
      </c>
      <c r="AX455" s="14" t="s">
        <v>77</v>
      </c>
      <c r="AY455" s="256" t="s">
        <v>165</v>
      </c>
    </row>
    <row r="456" s="13" customFormat="1">
      <c r="A456" s="13"/>
      <c r="B456" s="236"/>
      <c r="C456" s="237"/>
      <c r="D456" s="232" t="s">
        <v>177</v>
      </c>
      <c r="E456" s="238" t="s">
        <v>40</v>
      </c>
      <c r="F456" s="239" t="s">
        <v>483</v>
      </c>
      <c r="G456" s="237"/>
      <c r="H456" s="238" t="s">
        <v>40</v>
      </c>
      <c r="I456" s="240"/>
      <c r="J456" s="237"/>
      <c r="K456" s="237"/>
      <c r="L456" s="241"/>
      <c r="M456" s="242"/>
      <c r="N456" s="243"/>
      <c r="O456" s="243"/>
      <c r="P456" s="243"/>
      <c r="Q456" s="243"/>
      <c r="R456" s="243"/>
      <c r="S456" s="243"/>
      <c r="T456" s="244"/>
      <c r="U456" s="13"/>
      <c r="V456" s="13"/>
      <c r="W456" s="13"/>
      <c r="X456" s="13"/>
      <c r="Y456" s="13"/>
      <c r="Z456" s="13"/>
      <c r="AA456" s="13"/>
      <c r="AB456" s="13"/>
      <c r="AC456" s="13"/>
      <c r="AD456" s="13"/>
      <c r="AE456" s="13"/>
      <c r="AT456" s="245" t="s">
        <v>177</v>
      </c>
      <c r="AU456" s="245" t="s">
        <v>87</v>
      </c>
      <c r="AV456" s="13" t="s">
        <v>85</v>
      </c>
      <c r="AW456" s="13" t="s">
        <v>38</v>
      </c>
      <c r="AX456" s="13" t="s">
        <v>77</v>
      </c>
      <c r="AY456" s="245" t="s">
        <v>165</v>
      </c>
    </row>
    <row r="457" s="14" customFormat="1">
      <c r="A457" s="14"/>
      <c r="B457" s="246"/>
      <c r="C457" s="247"/>
      <c r="D457" s="232" t="s">
        <v>177</v>
      </c>
      <c r="E457" s="248" t="s">
        <v>40</v>
      </c>
      <c r="F457" s="249" t="s">
        <v>484</v>
      </c>
      <c r="G457" s="247"/>
      <c r="H457" s="250">
        <v>0.90000000000000002</v>
      </c>
      <c r="I457" s="251"/>
      <c r="J457" s="247"/>
      <c r="K457" s="247"/>
      <c r="L457" s="252"/>
      <c r="M457" s="253"/>
      <c r="N457" s="254"/>
      <c r="O457" s="254"/>
      <c r="P457" s="254"/>
      <c r="Q457" s="254"/>
      <c r="R457" s="254"/>
      <c r="S457" s="254"/>
      <c r="T457" s="255"/>
      <c r="U457" s="14"/>
      <c r="V457" s="14"/>
      <c r="W457" s="14"/>
      <c r="X457" s="14"/>
      <c r="Y457" s="14"/>
      <c r="Z457" s="14"/>
      <c r="AA457" s="14"/>
      <c r="AB457" s="14"/>
      <c r="AC457" s="14"/>
      <c r="AD457" s="14"/>
      <c r="AE457" s="14"/>
      <c r="AT457" s="256" t="s">
        <v>177</v>
      </c>
      <c r="AU457" s="256" t="s">
        <v>87</v>
      </c>
      <c r="AV457" s="14" t="s">
        <v>87</v>
      </c>
      <c r="AW457" s="14" t="s">
        <v>38</v>
      </c>
      <c r="AX457" s="14" t="s">
        <v>77</v>
      </c>
      <c r="AY457" s="256" t="s">
        <v>165</v>
      </c>
    </row>
    <row r="458" s="15" customFormat="1">
      <c r="A458" s="15"/>
      <c r="B458" s="257"/>
      <c r="C458" s="258"/>
      <c r="D458" s="232" t="s">
        <v>177</v>
      </c>
      <c r="E458" s="259" t="s">
        <v>40</v>
      </c>
      <c r="F458" s="260" t="s">
        <v>186</v>
      </c>
      <c r="G458" s="258"/>
      <c r="H458" s="261">
        <v>10.799999999999999</v>
      </c>
      <c r="I458" s="262"/>
      <c r="J458" s="258"/>
      <c r="K458" s="258"/>
      <c r="L458" s="263"/>
      <c r="M458" s="264"/>
      <c r="N458" s="265"/>
      <c r="O458" s="265"/>
      <c r="P458" s="265"/>
      <c r="Q458" s="265"/>
      <c r="R458" s="265"/>
      <c r="S458" s="265"/>
      <c r="T458" s="266"/>
      <c r="U458" s="15"/>
      <c r="V458" s="15"/>
      <c r="W458" s="15"/>
      <c r="X458" s="15"/>
      <c r="Y458" s="15"/>
      <c r="Z458" s="15"/>
      <c r="AA458" s="15"/>
      <c r="AB458" s="15"/>
      <c r="AC458" s="15"/>
      <c r="AD458" s="15"/>
      <c r="AE458" s="15"/>
      <c r="AT458" s="267" t="s">
        <v>177</v>
      </c>
      <c r="AU458" s="267" t="s">
        <v>87</v>
      </c>
      <c r="AV458" s="15" t="s">
        <v>173</v>
      </c>
      <c r="AW458" s="15" t="s">
        <v>38</v>
      </c>
      <c r="AX458" s="15" t="s">
        <v>85</v>
      </c>
      <c r="AY458" s="267" t="s">
        <v>165</v>
      </c>
    </row>
    <row r="459" s="2" customFormat="1" ht="16.5" customHeight="1">
      <c r="A459" s="39"/>
      <c r="B459" s="40"/>
      <c r="C459" s="219" t="s">
        <v>485</v>
      </c>
      <c r="D459" s="219" t="s">
        <v>168</v>
      </c>
      <c r="E459" s="220" t="s">
        <v>486</v>
      </c>
      <c r="F459" s="221" t="s">
        <v>487</v>
      </c>
      <c r="G459" s="222" t="s">
        <v>189</v>
      </c>
      <c r="H459" s="223">
        <v>0.90000000000000002</v>
      </c>
      <c r="I459" s="224"/>
      <c r="J459" s="225">
        <f>ROUND(I459*H459,2)</f>
        <v>0</v>
      </c>
      <c r="K459" s="221" t="s">
        <v>172</v>
      </c>
      <c r="L459" s="45"/>
      <c r="M459" s="226" t="s">
        <v>40</v>
      </c>
      <c r="N459" s="227" t="s">
        <v>48</v>
      </c>
      <c r="O459" s="85"/>
      <c r="P459" s="228">
        <f>O459*H459</f>
        <v>0</v>
      </c>
      <c r="Q459" s="228">
        <v>0.015180000000000001</v>
      </c>
      <c r="R459" s="228">
        <f>Q459*H459</f>
        <v>0.013662000000000001</v>
      </c>
      <c r="S459" s="228">
        <v>0</v>
      </c>
      <c r="T459" s="229">
        <f>S459*H459</f>
        <v>0</v>
      </c>
      <c r="U459" s="39"/>
      <c r="V459" s="39"/>
      <c r="W459" s="39"/>
      <c r="X459" s="39"/>
      <c r="Y459" s="39"/>
      <c r="Z459" s="39"/>
      <c r="AA459" s="39"/>
      <c r="AB459" s="39"/>
      <c r="AC459" s="39"/>
      <c r="AD459" s="39"/>
      <c r="AE459" s="39"/>
      <c r="AR459" s="230" t="s">
        <v>295</v>
      </c>
      <c r="AT459" s="230" t="s">
        <v>168</v>
      </c>
      <c r="AU459" s="230" t="s">
        <v>87</v>
      </c>
      <c r="AY459" s="18" t="s">
        <v>165</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295</v>
      </c>
      <c r="BM459" s="230" t="s">
        <v>488</v>
      </c>
    </row>
    <row r="460" s="2" customFormat="1">
      <c r="A460" s="39"/>
      <c r="B460" s="40"/>
      <c r="C460" s="41"/>
      <c r="D460" s="232" t="s">
        <v>175</v>
      </c>
      <c r="E460" s="41"/>
      <c r="F460" s="233" t="s">
        <v>489</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175</v>
      </c>
      <c r="AU460" s="18" t="s">
        <v>87</v>
      </c>
    </row>
    <row r="461" s="2" customFormat="1">
      <c r="A461" s="39"/>
      <c r="B461" s="40"/>
      <c r="C461" s="41"/>
      <c r="D461" s="232" t="s">
        <v>192</v>
      </c>
      <c r="E461" s="41"/>
      <c r="F461" s="268" t="s">
        <v>490</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192</v>
      </c>
      <c r="AU461" s="18" t="s">
        <v>87</v>
      </c>
    </row>
    <row r="462" s="14" customFormat="1">
      <c r="A462" s="14"/>
      <c r="B462" s="246"/>
      <c r="C462" s="247"/>
      <c r="D462" s="232" t="s">
        <v>177</v>
      </c>
      <c r="E462" s="248" t="s">
        <v>40</v>
      </c>
      <c r="F462" s="249" t="s">
        <v>484</v>
      </c>
      <c r="G462" s="247"/>
      <c r="H462" s="250">
        <v>0.90000000000000002</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177</v>
      </c>
      <c r="AU462" s="256" t="s">
        <v>87</v>
      </c>
      <c r="AV462" s="14" t="s">
        <v>87</v>
      </c>
      <c r="AW462" s="14" t="s">
        <v>38</v>
      </c>
      <c r="AX462" s="14" t="s">
        <v>77</v>
      </c>
      <c r="AY462" s="256" t="s">
        <v>165</v>
      </c>
    </row>
    <row r="463" s="15" customFormat="1">
      <c r="A463" s="15"/>
      <c r="B463" s="257"/>
      <c r="C463" s="258"/>
      <c r="D463" s="232" t="s">
        <v>177</v>
      </c>
      <c r="E463" s="259" t="s">
        <v>40</v>
      </c>
      <c r="F463" s="260" t="s">
        <v>186</v>
      </c>
      <c r="G463" s="258"/>
      <c r="H463" s="261">
        <v>0.90000000000000002</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177</v>
      </c>
      <c r="AU463" s="267" t="s">
        <v>87</v>
      </c>
      <c r="AV463" s="15" t="s">
        <v>173</v>
      </c>
      <c r="AW463" s="15" t="s">
        <v>38</v>
      </c>
      <c r="AX463" s="15" t="s">
        <v>85</v>
      </c>
      <c r="AY463" s="267" t="s">
        <v>165</v>
      </c>
    </row>
    <row r="464" s="2" customFormat="1" ht="16.5" customHeight="1">
      <c r="A464" s="39"/>
      <c r="B464" s="40"/>
      <c r="C464" s="219" t="s">
        <v>491</v>
      </c>
      <c r="D464" s="219" t="s">
        <v>168</v>
      </c>
      <c r="E464" s="220" t="s">
        <v>492</v>
      </c>
      <c r="F464" s="221" t="s">
        <v>493</v>
      </c>
      <c r="G464" s="222" t="s">
        <v>189</v>
      </c>
      <c r="H464" s="223">
        <v>9.9000000000000004</v>
      </c>
      <c r="I464" s="224"/>
      <c r="J464" s="225">
        <f>ROUND(I464*H464,2)</f>
        <v>0</v>
      </c>
      <c r="K464" s="221" t="s">
        <v>172</v>
      </c>
      <c r="L464" s="45"/>
      <c r="M464" s="226" t="s">
        <v>40</v>
      </c>
      <c r="N464" s="227" t="s">
        <v>48</v>
      </c>
      <c r="O464" s="85"/>
      <c r="P464" s="228">
        <f>O464*H464</f>
        <v>0</v>
      </c>
      <c r="Q464" s="228">
        <v>0.0091500000000000001</v>
      </c>
      <c r="R464" s="228">
        <f>Q464*H464</f>
        <v>0.090584999999999999</v>
      </c>
      <c r="S464" s="228">
        <v>0</v>
      </c>
      <c r="T464" s="229">
        <f>S464*H464</f>
        <v>0</v>
      </c>
      <c r="U464" s="39"/>
      <c r="V464" s="39"/>
      <c r="W464" s="39"/>
      <c r="X464" s="39"/>
      <c r="Y464" s="39"/>
      <c r="Z464" s="39"/>
      <c r="AA464" s="39"/>
      <c r="AB464" s="39"/>
      <c r="AC464" s="39"/>
      <c r="AD464" s="39"/>
      <c r="AE464" s="39"/>
      <c r="AR464" s="230" t="s">
        <v>295</v>
      </c>
      <c r="AT464" s="230" t="s">
        <v>168</v>
      </c>
      <c r="AU464" s="230" t="s">
        <v>87</v>
      </c>
      <c r="AY464" s="18" t="s">
        <v>165</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295</v>
      </c>
      <c r="BM464" s="230" t="s">
        <v>494</v>
      </c>
    </row>
    <row r="465" s="2" customFormat="1">
      <c r="A465" s="39"/>
      <c r="B465" s="40"/>
      <c r="C465" s="41"/>
      <c r="D465" s="232" t="s">
        <v>175</v>
      </c>
      <c r="E465" s="41"/>
      <c r="F465" s="233" t="s">
        <v>495</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175</v>
      </c>
      <c r="AU465" s="18" t="s">
        <v>87</v>
      </c>
    </row>
    <row r="466" s="2" customFormat="1">
      <c r="A466" s="39"/>
      <c r="B466" s="40"/>
      <c r="C466" s="41"/>
      <c r="D466" s="232" t="s">
        <v>192</v>
      </c>
      <c r="E466" s="41"/>
      <c r="F466" s="268" t="s">
        <v>490</v>
      </c>
      <c r="G466" s="41"/>
      <c r="H466" s="41"/>
      <c r="I466" s="137"/>
      <c r="J466" s="41"/>
      <c r="K466" s="41"/>
      <c r="L466" s="45"/>
      <c r="M466" s="234"/>
      <c r="N466" s="235"/>
      <c r="O466" s="85"/>
      <c r="P466" s="85"/>
      <c r="Q466" s="85"/>
      <c r="R466" s="85"/>
      <c r="S466" s="85"/>
      <c r="T466" s="86"/>
      <c r="U466" s="39"/>
      <c r="V466" s="39"/>
      <c r="W466" s="39"/>
      <c r="X466" s="39"/>
      <c r="Y466" s="39"/>
      <c r="Z466" s="39"/>
      <c r="AA466" s="39"/>
      <c r="AB466" s="39"/>
      <c r="AC466" s="39"/>
      <c r="AD466" s="39"/>
      <c r="AE466" s="39"/>
      <c r="AT466" s="18" t="s">
        <v>192</v>
      </c>
      <c r="AU466" s="18" t="s">
        <v>87</v>
      </c>
    </row>
    <row r="467" s="13" customFormat="1">
      <c r="A467" s="13"/>
      <c r="B467" s="236"/>
      <c r="C467" s="237"/>
      <c r="D467" s="232" t="s">
        <v>177</v>
      </c>
      <c r="E467" s="238" t="s">
        <v>40</v>
      </c>
      <c r="F467" s="239" t="s">
        <v>479</v>
      </c>
      <c r="G467" s="237"/>
      <c r="H467" s="238" t="s">
        <v>40</v>
      </c>
      <c r="I467" s="240"/>
      <c r="J467" s="237"/>
      <c r="K467" s="237"/>
      <c r="L467" s="241"/>
      <c r="M467" s="242"/>
      <c r="N467" s="243"/>
      <c r="O467" s="243"/>
      <c r="P467" s="243"/>
      <c r="Q467" s="243"/>
      <c r="R467" s="243"/>
      <c r="S467" s="243"/>
      <c r="T467" s="244"/>
      <c r="U467" s="13"/>
      <c r="V467" s="13"/>
      <c r="W467" s="13"/>
      <c r="X467" s="13"/>
      <c r="Y467" s="13"/>
      <c r="Z467" s="13"/>
      <c r="AA467" s="13"/>
      <c r="AB467" s="13"/>
      <c r="AC467" s="13"/>
      <c r="AD467" s="13"/>
      <c r="AE467" s="13"/>
      <c r="AT467" s="245" t="s">
        <v>177</v>
      </c>
      <c r="AU467" s="245" t="s">
        <v>87</v>
      </c>
      <c r="AV467" s="13" t="s">
        <v>85</v>
      </c>
      <c r="AW467" s="13" t="s">
        <v>38</v>
      </c>
      <c r="AX467" s="13" t="s">
        <v>77</v>
      </c>
      <c r="AY467" s="245" t="s">
        <v>165</v>
      </c>
    </row>
    <row r="468" s="14" customFormat="1">
      <c r="A468" s="14"/>
      <c r="B468" s="246"/>
      <c r="C468" s="247"/>
      <c r="D468" s="232" t="s">
        <v>177</v>
      </c>
      <c r="E468" s="248" t="s">
        <v>40</v>
      </c>
      <c r="F468" s="249" t="s">
        <v>480</v>
      </c>
      <c r="G468" s="247"/>
      <c r="H468" s="250">
        <v>3.2999999999999998</v>
      </c>
      <c r="I468" s="251"/>
      <c r="J468" s="247"/>
      <c r="K468" s="247"/>
      <c r="L468" s="252"/>
      <c r="M468" s="253"/>
      <c r="N468" s="254"/>
      <c r="O468" s="254"/>
      <c r="P468" s="254"/>
      <c r="Q468" s="254"/>
      <c r="R468" s="254"/>
      <c r="S468" s="254"/>
      <c r="T468" s="255"/>
      <c r="U468" s="14"/>
      <c r="V468" s="14"/>
      <c r="W468" s="14"/>
      <c r="X468" s="14"/>
      <c r="Y468" s="14"/>
      <c r="Z468" s="14"/>
      <c r="AA468" s="14"/>
      <c r="AB468" s="14"/>
      <c r="AC468" s="14"/>
      <c r="AD468" s="14"/>
      <c r="AE468" s="14"/>
      <c r="AT468" s="256" t="s">
        <v>177</v>
      </c>
      <c r="AU468" s="256" t="s">
        <v>87</v>
      </c>
      <c r="AV468" s="14" t="s">
        <v>87</v>
      </c>
      <c r="AW468" s="14" t="s">
        <v>38</v>
      </c>
      <c r="AX468" s="14" t="s">
        <v>77</v>
      </c>
      <c r="AY468" s="256" t="s">
        <v>165</v>
      </c>
    </row>
    <row r="469" s="13" customFormat="1">
      <c r="A469" s="13"/>
      <c r="B469" s="236"/>
      <c r="C469" s="237"/>
      <c r="D469" s="232" t="s">
        <v>177</v>
      </c>
      <c r="E469" s="238" t="s">
        <v>40</v>
      </c>
      <c r="F469" s="239" t="s">
        <v>481</v>
      </c>
      <c r="G469" s="237"/>
      <c r="H469" s="238" t="s">
        <v>40</v>
      </c>
      <c r="I469" s="240"/>
      <c r="J469" s="237"/>
      <c r="K469" s="237"/>
      <c r="L469" s="241"/>
      <c r="M469" s="242"/>
      <c r="N469" s="243"/>
      <c r="O469" s="243"/>
      <c r="P469" s="243"/>
      <c r="Q469" s="243"/>
      <c r="R469" s="243"/>
      <c r="S469" s="243"/>
      <c r="T469" s="244"/>
      <c r="U469" s="13"/>
      <c r="V469" s="13"/>
      <c r="W469" s="13"/>
      <c r="X469" s="13"/>
      <c r="Y469" s="13"/>
      <c r="Z469" s="13"/>
      <c r="AA469" s="13"/>
      <c r="AB469" s="13"/>
      <c r="AC469" s="13"/>
      <c r="AD469" s="13"/>
      <c r="AE469" s="13"/>
      <c r="AT469" s="245" t="s">
        <v>177</v>
      </c>
      <c r="AU469" s="245" t="s">
        <v>87</v>
      </c>
      <c r="AV469" s="13" t="s">
        <v>85</v>
      </c>
      <c r="AW469" s="13" t="s">
        <v>38</v>
      </c>
      <c r="AX469" s="13" t="s">
        <v>77</v>
      </c>
      <c r="AY469" s="245" t="s">
        <v>165</v>
      </c>
    </row>
    <row r="470" s="14" customFormat="1">
      <c r="A470" s="14"/>
      <c r="B470" s="246"/>
      <c r="C470" s="247"/>
      <c r="D470" s="232" t="s">
        <v>177</v>
      </c>
      <c r="E470" s="248" t="s">
        <v>40</v>
      </c>
      <c r="F470" s="249" t="s">
        <v>480</v>
      </c>
      <c r="G470" s="247"/>
      <c r="H470" s="250">
        <v>3.2999999999999998</v>
      </c>
      <c r="I470" s="251"/>
      <c r="J470" s="247"/>
      <c r="K470" s="247"/>
      <c r="L470" s="252"/>
      <c r="M470" s="253"/>
      <c r="N470" s="254"/>
      <c r="O470" s="254"/>
      <c r="P470" s="254"/>
      <c r="Q470" s="254"/>
      <c r="R470" s="254"/>
      <c r="S470" s="254"/>
      <c r="T470" s="255"/>
      <c r="U470" s="14"/>
      <c r="V470" s="14"/>
      <c r="W470" s="14"/>
      <c r="X470" s="14"/>
      <c r="Y470" s="14"/>
      <c r="Z470" s="14"/>
      <c r="AA470" s="14"/>
      <c r="AB470" s="14"/>
      <c r="AC470" s="14"/>
      <c r="AD470" s="14"/>
      <c r="AE470" s="14"/>
      <c r="AT470" s="256" t="s">
        <v>177</v>
      </c>
      <c r="AU470" s="256" t="s">
        <v>87</v>
      </c>
      <c r="AV470" s="14" t="s">
        <v>87</v>
      </c>
      <c r="AW470" s="14" t="s">
        <v>38</v>
      </c>
      <c r="AX470" s="14" t="s">
        <v>77</v>
      </c>
      <c r="AY470" s="256" t="s">
        <v>165</v>
      </c>
    </row>
    <row r="471" s="13" customFormat="1">
      <c r="A471" s="13"/>
      <c r="B471" s="236"/>
      <c r="C471" s="237"/>
      <c r="D471" s="232" t="s">
        <v>177</v>
      </c>
      <c r="E471" s="238" t="s">
        <v>40</v>
      </c>
      <c r="F471" s="239" t="s">
        <v>482</v>
      </c>
      <c r="G471" s="237"/>
      <c r="H471" s="238" t="s">
        <v>40</v>
      </c>
      <c r="I471" s="240"/>
      <c r="J471" s="237"/>
      <c r="K471" s="237"/>
      <c r="L471" s="241"/>
      <c r="M471" s="242"/>
      <c r="N471" s="243"/>
      <c r="O471" s="243"/>
      <c r="P471" s="243"/>
      <c r="Q471" s="243"/>
      <c r="R471" s="243"/>
      <c r="S471" s="243"/>
      <c r="T471" s="244"/>
      <c r="U471" s="13"/>
      <c r="V471" s="13"/>
      <c r="W471" s="13"/>
      <c r="X471" s="13"/>
      <c r="Y471" s="13"/>
      <c r="Z471" s="13"/>
      <c r="AA471" s="13"/>
      <c r="AB471" s="13"/>
      <c r="AC471" s="13"/>
      <c r="AD471" s="13"/>
      <c r="AE471" s="13"/>
      <c r="AT471" s="245" t="s">
        <v>177</v>
      </c>
      <c r="AU471" s="245" t="s">
        <v>87</v>
      </c>
      <c r="AV471" s="13" t="s">
        <v>85</v>
      </c>
      <c r="AW471" s="13" t="s">
        <v>38</v>
      </c>
      <c r="AX471" s="13" t="s">
        <v>77</v>
      </c>
      <c r="AY471" s="245" t="s">
        <v>165</v>
      </c>
    </row>
    <row r="472" s="14" customFormat="1">
      <c r="A472" s="14"/>
      <c r="B472" s="246"/>
      <c r="C472" s="247"/>
      <c r="D472" s="232" t="s">
        <v>177</v>
      </c>
      <c r="E472" s="248" t="s">
        <v>40</v>
      </c>
      <c r="F472" s="249" t="s">
        <v>480</v>
      </c>
      <c r="G472" s="247"/>
      <c r="H472" s="250">
        <v>3.2999999999999998</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177</v>
      </c>
      <c r="AU472" s="256" t="s">
        <v>87</v>
      </c>
      <c r="AV472" s="14" t="s">
        <v>87</v>
      </c>
      <c r="AW472" s="14" t="s">
        <v>38</v>
      </c>
      <c r="AX472" s="14" t="s">
        <v>77</v>
      </c>
      <c r="AY472" s="256" t="s">
        <v>165</v>
      </c>
    </row>
    <row r="473" s="15" customFormat="1">
      <c r="A473" s="15"/>
      <c r="B473" s="257"/>
      <c r="C473" s="258"/>
      <c r="D473" s="232" t="s">
        <v>177</v>
      </c>
      <c r="E473" s="259" t="s">
        <v>40</v>
      </c>
      <c r="F473" s="260" t="s">
        <v>186</v>
      </c>
      <c r="G473" s="258"/>
      <c r="H473" s="261">
        <v>9.8999999999999986</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177</v>
      </c>
      <c r="AU473" s="267" t="s">
        <v>87</v>
      </c>
      <c r="AV473" s="15" t="s">
        <v>173</v>
      </c>
      <c r="AW473" s="15" t="s">
        <v>38</v>
      </c>
      <c r="AX473" s="15" t="s">
        <v>85</v>
      </c>
      <c r="AY473" s="267" t="s">
        <v>165</v>
      </c>
    </row>
    <row r="474" s="2" customFormat="1" ht="16.5" customHeight="1">
      <c r="A474" s="39"/>
      <c r="B474" s="40"/>
      <c r="C474" s="219" t="s">
        <v>496</v>
      </c>
      <c r="D474" s="219" t="s">
        <v>168</v>
      </c>
      <c r="E474" s="220" t="s">
        <v>497</v>
      </c>
      <c r="F474" s="221" t="s">
        <v>498</v>
      </c>
      <c r="G474" s="222" t="s">
        <v>189</v>
      </c>
      <c r="H474" s="223">
        <v>4.4279999999999999</v>
      </c>
      <c r="I474" s="224"/>
      <c r="J474" s="225">
        <f>ROUND(I474*H474,2)</f>
        <v>0</v>
      </c>
      <c r="K474" s="221" t="s">
        <v>315</v>
      </c>
      <c r="L474" s="45"/>
      <c r="M474" s="226" t="s">
        <v>40</v>
      </c>
      <c r="N474" s="227" t="s">
        <v>48</v>
      </c>
      <c r="O474" s="85"/>
      <c r="P474" s="228">
        <f>O474*H474</f>
        <v>0</v>
      </c>
      <c r="Q474" s="228">
        <v>0.00046000000000000001</v>
      </c>
      <c r="R474" s="228">
        <f>Q474*H474</f>
        <v>0.00203688</v>
      </c>
      <c r="S474" s="228">
        <v>0</v>
      </c>
      <c r="T474" s="229">
        <f>S474*H474</f>
        <v>0</v>
      </c>
      <c r="U474" s="39"/>
      <c r="V474" s="39"/>
      <c r="W474" s="39"/>
      <c r="X474" s="39"/>
      <c r="Y474" s="39"/>
      <c r="Z474" s="39"/>
      <c r="AA474" s="39"/>
      <c r="AB474" s="39"/>
      <c r="AC474" s="39"/>
      <c r="AD474" s="39"/>
      <c r="AE474" s="39"/>
      <c r="AR474" s="230" t="s">
        <v>295</v>
      </c>
      <c r="AT474" s="230" t="s">
        <v>168</v>
      </c>
      <c r="AU474" s="230" t="s">
        <v>87</v>
      </c>
      <c r="AY474" s="18" t="s">
        <v>165</v>
      </c>
      <c r="BE474" s="231">
        <f>IF(N474="základní",J474,0)</f>
        <v>0</v>
      </c>
      <c r="BF474" s="231">
        <f>IF(N474="snížená",J474,0)</f>
        <v>0</v>
      </c>
      <c r="BG474" s="231">
        <f>IF(N474="zákl. přenesená",J474,0)</f>
        <v>0</v>
      </c>
      <c r="BH474" s="231">
        <f>IF(N474="sníž. přenesená",J474,0)</f>
        <v>0</v>
      </c>
      <c r="BI474" s="231">
        <f>IF(N474="nulová",J474,0)</f>
        <v>0</v>
      </c>
      <c r="BJ474" s="18" t="s">
        <v>85</v>
      </c>
      <c r="BK474" s="231">
        <f>ROUND(I474*H474,2)</f>
        <v>0</v>
      </c>
      <c r="BL474" s="18" t="s">
        <v>295</v>
      </c>
      <c r="BM474" s="230" t="s">
        <v>499</v>
      </c>
    </row>
    <row r="475" s="2" customFormat="1">
      <c r="A475" s="39"/>
      <c r="B475" s="40"/>
      <c r="C475" s="41"/>
      <c r="D475" s="232" t="s">
        <v>175</v>
      </c>
      <c r="E475" s="41"/>
      <c r="F475" s="233" t="s">
        <v>500</v>
      </c>
      <c r="G475" s="41"/>
      <c r="H475" s="41"/>
      <c r="I475" s="137"/>
      <c r="J475" s="41"/>
      <c r="K475" s="41"/>
      <c r="L475" s="45"/>
      <c r="M475" s="234"/>
      <c r="N475" s="235"/>
      <c r="O475" s="85"/>
      <c r="P475" s="85"/>
      <c r="Q475" s="85"/>
      <c r="R475" s="85"/>
      <c r="S475" s="85"/>
      <c r="T475" s="86"/>
      <c r="U475" s="39"/>
      <c r="V475" s="39"/>
      <c r="W475" s="39"/>
      <c r="X475" s="39"/>
      <c r="Y475" s="39"/>
      <c r="Z475" s="39"/>
      <c r="AA475" s="39"/>
      <c r="AB475" s="39"/>
      <c r="AC475" s="39"/>
      <c r="AD475" s="39"/>
      <c r="AE475" s="39"/>
      <c r="AT475" s="18" t="s">
        <v>175</v>
      </c>
      <c r="AU475" s="18" t="s">
        <v>87</v>
      </c>
    </row>
    <row r="476" s="2" customFormat="1">
      <c r="A476" s="39"/>
      <c r="B476" s="40"/>
      <c r="C476" s="41"/>
      <c r="D476" s="232" t="s">
        <v>192</v>
      </c>
      <c r="E476" s="41"/>
      <c r="F476" s="268" t="s">
        <v>490</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192</v>
      </c>
      <c r="AU476" s="18" t="s">
        <v>87</v>
      </c>
    </row>
    <row r="477" s="14" customFormat="1">
      <c r="A477" s="14"/>
      <c r="B477" s="246"/>
      <c r="C477" s="247"/>
      <c r="D477" s="232" t="s">
        <v>177</v>
      </c>
      <c r="E477" s="248" t="s">
        <v>40</v>
      </c>
      <c r="F477" s="249" t="s">
        <v>501</v>
      </c>
      <c r="G477" s="247"/>
      <c r="H477" s="250">
        <v>4.4279999999999999</v>
      </c>
      <c r="I477" s="251"/>
      <c r="J477" s="247"/>
      <c r="K477" s="247"/>
      <c r="L477" s="252"/>
      <c r="M477" s="253"/>
      <c r="N477" s="254"/>
      <c r="O477" s="254"/>
      <c r="P477" s="254"/>
      <c r="Q477" s="254"/>
      <c r="R477" s="254"/>
      <c r="S477" s="254"/>
      <c r="T477" s="255"/>
      <c r="U477" s="14"/>
      <c r="V477" s="14"/>
      <c r="W477" s="14"/>
      <c r="X477" s="14"/>
      <c r="Y477" s="14"/>
      <c r="Z477" s="14"/>
      <c r="AA477" s="14"/>
      <c r="AB477" s="14"/>
      <c r="AC477" s="14"/>
      <c r="AD477" s="14"/>
      <c r="AE477" s="14"/>
      <c r="AT477" s="256" t="s">
        <v>177</v>
      </c>
      <c r="AU477" s="256" t="s">
        <v>87</v>
      </c>
      <c r="AV477" s="14" t="s">
        <v>87</v>
      </c>
      <c r="AW477" s="14" t="s">
        <v>38</v>
      </c>
      <c r="AX477" s="14" t="s">
        <v>77</v>
      </c>
      <c r="AY477" s="256" t="s">
        <v>165</v>
      </c>
    </row>
    <row r="478" s="15" customFormat="1">
      <c r="A478" s="15"/>
      <c r="B478" s="257"/>
      <c r="C478" s="258"/>
      <c r="D478" s="232" t="s">
        <v>177</v>
      </c>
      <c r="E478" s="259" t="s">
        <v>40</v>
      </c>
      <c r="F478" s="260" t="s">
        <v>186</v>
      </c>
      <c r="G478" s="258"/>
      <c r="H478" s="261">
        <v>4.4279999999999999</v>
      </c>
      <c r="I478" s="262"/>
      <c r="J478" s="258"/>
      <c r="K478" s="258"/>
      <c r="L478" s="263"/>
      <c r="M478" s="264"/>
      <c r="N478" s="265"/>
      <c r="O478" s="265"/>
      <c r="P478" s="265"/>
      <c r="Q478" s="265"/>
      <c r="R478" s="265"/>
      <c r="S478" s="265"/>
      <c r="T478" s="266"/>
      <c r="U478" s="15"/>
      <c r="V478" s="15"/>
      <c r="W478" s="15"/>
      <c r="X478" s="15"/>
      <c r="Y478" s="15"/>
      <c r="Z478" s="15"/>
      <c r="AA478" s="15"/>
      <c r="AB478" s="15"/>
      <c r="AC478" s="15"/>
      <c r="AD478" s="15"/>
      <c r="AE478" s="15"/>
      <c r="AT478" s="267" t="s">
        <v>177</v>
      </c>
      <c r="AU478" s="267" t="s">
        <v>87</v>
      </c>
      <c r="AV478" s="15" t="s">
        <v>173</v>
      </c>
      <c r="AW478" s="15" t="s">
        <v>38</v>
      </c>
      <c r="AX478" s="15" t="s">
        <v>85</v>
      </c>
      <c r="AY478" s="267" t="s">
        <v>165</v>
      </c>
    </row>
    <row r="479" s="2" customFormat="1" ht="16.5" customHeight="1">
      <c r="A479" s="39"/>
      <c r="B479" s="40"/>
      <c r="C479" s="219" t="s">
        <v>502</v>
      </c>
      <c r="D479" s="219" t="s">
        <v>168</v>
      </c>
      <c r="E479" s="220" t="s">
        <v>503</v>
      </c>
      <c r="F479" s="221" t="s">
        <v>504</v>
      </c>
      <c r="G479" s="222" t="s">
        <v>287</v>
      </c>
      <c r="H479" s="223">
        <v>2</v>
      </c>
      <c r="I479" s="224"/>
      <c r="J479" s="225">
        <f>ROUND(I479*H479,2)</f>
        <v>0</v>
      </c>
      <c r="K479" s="221" t="s">
        <v>172</v>
      </c>
      <c r="L479" s="45"/>
      <c r="M479" s="226" t="s">
        <v>40</v>
      </c>
      <c r="N479" s="227" t="s">
        <v>48</v>
      </c>
      <c r="O479" s="85"/>
      <c r="P479" s="228">
        <f>O479*H479</f>
        <v>0</v>
      </c>
      <c r="Q479" s="228">
        <v>0</v>
      </c>
      <c r="R479" s="228">
        <f>Q479*H479</f>
        <v>0</v>
      </c>
      <c r="S479" s="228">
        <v>0</v>
      </c>
      <c r="T479" s="229">
        <f>S479*H479</f>
        <v>0</v>
      </c>
      <c r="U479" s="39"/>
      <c r="V479" s="39"/>
      <c r="W479" s="39"/>
      <c r="X479" s="39"/>
      <c r="Y479" s="39"/>
      <c r="Z479" s="39"/>
      <c r="AA479" s="39"/>
      <c r="AB479" s="39"/>
      <c r="AC479" s="39"/>
      <c r="AD479" s="39"/>
      <c r="AE479" s="39"/>
      <c r="AR479" s="230" t="s">
        <v>295</v>
      </c>
      <c r="AT479" s="230" t="s">
        <v>168</v>
      </c>
      <c r="AU479" s="230" t="s">
        <v>87</v>
      </c>
      <c r="AY479" s="18" t="s">
        <v>165</v>
      </c>
      <c r="BE479" s="231">
        <f>IF(N479="základní",J479,0)</f>
        <v>0</v>
      </c>
      <c r="BF479" s="231">
        <f>IF(N479="snížená",J479,0)</f>
        <v>0</v>
      </c>
      <c r="BG479" s="231">
        <f>IF(N479="zákl. přenesená",J479,0)</f>
        <v>0</v>
      </c>
      <c r="BH479" s="231">
        <f>IF(N479="sníž. přenesená",J479,0)</f>
        <v>0</v>
      </c>
      <c r="BI479" s="231">
        <f>IF(N479="nulová",J479,0)</f>
        <v>0</v>
      </c>
      <c r="BJ479" s="18" t="s">
        <v>85</v>
      </c>
      <c r="BK479" s="231">
        <f>ROUND(I479*H479,2)</f>
        <v>0</v>
      </c>
      <c r="BL479" s="18" t="s">
        <v>295</v>
      </c>
      <c r="BM479" s="230" t="s">
        <v>505</v>
      </c>
    </row>
    <row r="480" s="2" customFormat="1">
      <c r="A480" s="39"/>
      <c r="B480" s="40"/>
      <c r="C480" s="41"/>
      <c r="D480" s="232" t="s">
        <v>175</v>
      </c>
      <c r="E480" s="41"/>
      <c r="F480" s="233" t="s">
        <v>506</v>
      </c>
      <c r="G480" s="41"/>
      <c r="H480" s="41"/>
      <c r="I480" s="137"/>
      <c r="J480" s="41"/>
      <c r="K480" s="41"/>
      <c r="L480" s="45"/>
      <c r="M480" s="234"/>
      <c r="N480" s="235"/>
      <c r="O480" s="85"/>
      <c r="P480" s="85"/>
      <c r="Q480" s="85"/>
      <c r="R480" s="85"/>
      <c r="S480" s="85"/>
      <c r="T480" s="86"/>
      <c r="U480" s="39"/>
      <c r="V480" s="39"/>
      <c r="W480" s="39"/>
      <c r="X480" s="39"/>
      <c r="Y480" s="39"/>
      <c r="Z480" s="39"/>
      <c r="AA480" s="39"/>
      <c r="AB480" s="39"/>
      <c r="AC480" s="39"/>
      <c r="AD480" s="39"/>
      <c r="AE480" s="39"/>
      <c r="AT480" s="18" t="s">
        <v>175</v>
      </c>
      <c r="AU480" s="18" t="s">
        <v>87</v>
      </c>
    </row>
    <row r="481" s="2" customFormat="1">
      <c r="A481" s="39"/>
      <c r="B481" s="40"/>
      <c r="C481" s="41"/>
      <c r="D481" s="232" t="s">
        <v>192</v>
      </c>
      <c r="E481" s="41"/>
      <c r="F481" s="268" t="s">
        <v>507</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192</v>
      </c>
      <c r="AU481" s="18" t="s">
        <v>87</v>
      </c>
    </row>
    <row r="482" s="14" customFormat="1">
      <c r="A482" s="14"/>
      <c r="B482" s="246"/>
      <c r="C482" s="247"/>
      <c r="D482" s="232" t="s">
        <v>177</v>
      </c>
      <c r="E482" s="248" t="s">
        <v>40</v>
      </c>
      <c r="F482" s="249" t="s">
        <v>87</v>
      </c>
      <c r="G482" s="247"/>
      <c r="H482" s="250">
        <v>2</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177</v>
      </c>
      <c r="AU482" s="256" t="s">
        <v>87</v>
      </c>
      <c r="AV482" s="14" t="s">
        <v>87</v>
      </c>
      <c r="AW482" s="14" t="s">
        <v>38</v>
      </c>
      <c r="AX482" s="14" t="s">
        <v>77</v>
      </c>
      <c r="AY482" s="256" t="s">
        <v>165</v>
      </c>
    </row>
    <row r="483" s="15" customFormat="1">
      <c r="A483" s="15"/>
      <c r="B483" s="257"/>
      <c r="C483" s="258"/>
      <c r="D483" s="232" t="s">
        <v>177</v>
      </c>
      <c r="E483" s="259" t="s">
        <v>40</v>
      </c>
      <c r="F483" s="260" t="s">
        <v>186</v>
      </c>
      <c r="G483" s="258"/>
      <c r="H483" s="261">
        <v>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177</v>
      </c>
      <c r="AU483" s="267" t="s">
        <v>87</v>
      </c>
      <c r="AV483" s="15" t="s">
        <v>173</v>
      </c>
      <c r="AW483" s="15" t="s">
        <v>38</v>
      </c>
      <c r="AX483" s="15" t="s">
        <v>85</v>
      </c>
      <c r="AY483" s="267" t="s">
        <v>165</v>
      </c>
    </row>
    <row r="484" s="2" customFormat="1" ht="36" customHeight="1">
      <c r="A484" s="39"/>
      <c r="B484" s="40"/>
      <c r="C484" s="219" t="s">
        <v>508</v>
      </c>
      <c r="D484" s="219" t="s">
        <v>168</v>
      </c>
      <c r="E484" s="220" t="s">
        <v>509</v>
      </c>
      <c r="F484" s="221" t="s">
        <v>510</v>
      </c>
      <c r="G484" s="222" t="s">
        <v>287</v>
      </c>
      <c r="H484" s="223">
        <v>1</v>
      </c>
      <c r="I484" s="224"/>
      <c r="J484" s="225">
        <f>ROUND(I484*H484,2)</f>
        <v>0</v>
      </c>
      <c r="K484" s="221" t="s">
        <v>315</v>
      </c>
      <c r="L484" s="45"/>
      <c r="M484" s="226" t="s">
        <v>40</v>
      </c>
      <c r="N484" s="227" t="s">
        <v>48</v>
      </c>
      <c r="O484" s="85"/>
      <c r="P484" s="228">
        <f>O484*H484</f>
        <v>0</v>
      </c>
      <c r="Q484" s="228">
        <v>0.0058199999999999997</v>
      </c>
      <c r="R484" s="228">
        <f>Q484*H484</f>
        <v>0.0058199999999999997</v>
      </c>
      <c r="S484" s="228">
        <v>0</v>
      </c>
      <c r="T484" s="229">
        <f>S484*H484</f>
        <v>0</v>
      </c>
      <c r="U484" s="39"/>
      <c r="V484" s="39"/>
      <c r="W484" s="39"/>
      <c r="X484" s="39"/>
      <c r="Y484" s="39"/>
      <c r="Z484" s="39"/>
      <c r="AA484" s="39"/>
      <c r="AB484" s="39"/>
      <c r="AC484" s="39"/>
      <c r="AD484" s="39"/>
      <c r="AE484" s="39"/>
      <c r="AR484" s="230" t="s">
        <v>295</v>
      </c>
      <c r="AT484" s="230" t="s">
        <v>168</v>
      </c>
      <c r="AU484" s="230" t="s">
        <v>87</v>
      </c>
      <c r="AY484" s="18" t="s">
        <v>165</v>
      </c>
      <c r="BE484" s="231">
        <f>IF(N484="základní",J484,0)</f>
        <v>0</v>
      </c>
      <c r="BF484" s="231">
        <f>IF(N484="snížená",J484,0)</f>
        <v>0</v>
      </c>
      <c r="BG484" s="231">
        <f>IF(N484="zákl. přenesená",J484,0)</f>
        <v>0</v>
      </c>
      <c r="BH484" s="231">
        <f>IF(N484="sníž. přenesená",J484,0)</f>
        <v>0</v>
      </c>
      <c r="BI484" s="231">
        <f>IF(N484="nulová",J484,0)</f>
        <v>0</v>
      </c>
      <c r="BJ484" s="18" t="s">
        <v>85</v>
      </c>
      <c r="BK484" s="231">
        <f>ROUND(I484*H484,2)</f>
        <v>0</v>
      </c>
      <c r="BL484" s="18" t="s">
        <v>295</v>
      </c>
      <c r="BM484" s="230" t="s">
        <v>511</v>
      </c>
    </row>
    <row r="485" s="2" customFormat="1">
      <c r="A485" s="39"/>
      <c r="B485" s="40"/>
      <c r="C485" s="41"/>
      <c r="D485" s="232" t="s">
        <v>175</v>
      </c>
      <c r="E485" s="41"/>
      <c r="F485" s="233" t="s">
        <v>510</v>
      </c>
      <c r="G485" s="41"/>
      <c r="H485" s="41"/>
      <c r="I485" s="137"/>
      <c r="J485" s="41"/>
      <c r="K485" s="41"/>
      <c r="L485" s="45"/>
      <c r="M485" s="234"/>
      <c r="N485" s="235"/>
      <c r="O485" s="85"/>
      <c r="P485" s="85"/>
      <c r="Q485" s="85"/>
      <c r="R485" s="85"/>
      <c r="S485" s="85"/>
      <c r="T485" s="86"/>
      <c r="U485" s="39"/>
      <c r="V485" s="39"/>
      <c r="W485" s="39"/>
      <c r="X485" s="39"/>
      <c r="Y485" s="39"/>
      <c r="Z485" s="39"/>
      <c r="AA485" s="39"/>
      <c r="AB485" s="39"/>
      <c r="AC485" s="39"/>
      <c r="AD485" s="39"/>
      <c r="AE485" s="39"/>
      <c r="AT485" s="18" t="s">
        <v>175</v>
      </c>
      <c r="AU485" s="18" t="s">
        <v>87</v>
      </c>
    </row>
    <row r="486" s="2" customFormat="1" ht="16.5" customHeight="1">
      <c r="A486" s="39"/>
      <c r="B486" s="40"/>
      <c r="C486" s="219" t="s">
        <v>512</v>
      </c>
      <c r="D486" s="219" t="s">
        <v>168</v>
      </c>
      <c r="E486" s="220" t="s">
        <v>513</v>
      </c>
      <c r="F486" s="221" t="s">
        <v>514</v>
      </c>
      <c r="G486" s="222" t="s">
        <v>189</v>
      </c>
      <c r="H486" s="223">
        <v>14.327999999999999</v>
      </c>
      <c r="I486" s="224"/>
      <c r="J486" s="225">
        <f>ROUND(I486*H486,2)</f>
        <v>0</v>
      </c>
      <c r="K486" s="221" t="s">
        <v>172</v>
      </c>
      <c r="L486" s="45"/>
      <c r="M486" s="226" t="s">
        <v>40</v>
      </c>
      <c r="N486" s="227" t="s">
        <v>48</v>
      </c>
      <c r="O486" s="85"/>
      <c r="P486" s="228">
        <f>O486*H486</f>
        <v>0</v>
      </c>
      <c r="Q486" s="228">
        <v>0</v>
      </c>
      <c r="R486" s="228">
        <f>Q486*H486</f>
        <v>0</v>
      </c>
      <c r="S486" s="228">
        <v>0</v>
      </c>
      <c r="T486" s="229">
        <f>S486*H486</f>
        <v>0</v>
      </c>
      <c r="U486" s="39"/>
      <c r="V486" s="39"/>
      <c r="W486" s="39"/>
      <c r="X486" s="39"/>
      <c r="Y486" s="39"/>
      <c r="Z486" s="39"/>
      <c r="AA486" s="39"/>
      <c r="AB486" s="39"/>
      <c r="AC486" s="39"/>
      <c r="AD486" s="39"/>
      <c r="AE486" s="39"/>
      <c r="AR486" s="230" t="s">
        <v>295</v>
      </c>
      <c r="AT486" s="230" t="s">
        <v>168</v>
      </c>
      <c r="AU486" s="230" t="s">
        <v>87</v>
      </c>
      <c r="AY486" s="18" t="s">
        <v>165</v>
      </c>
      <c r="BE486" s="231">
        <f>IF(N486="základní",J486,0)</f>
        <v>0</v>
      </c>
      <c r="BF486" s="231">
        <f>IF(N486="snížená",J486,0)</f>
        <v>0</v>
      </c>
      <c r="BG486" s="231">
        <f>IF(N486="zákl. přenesená",J486,0)</f>
        <v>0</v>
      </c>
      <c r="BH486" s="231">
        <f>IF(N486="sníž. přenesená",J486,0)</f>
        <v>0</v>
      </c>
      <c r="BI486" s="231">
        <f>IF(N486="nulová",J486,0)</f>
        <v>0</v>
      </c>
      <c r="BJ486" s="18" t="s">
        <v>85</v>
      </c>
      <c r="BK486" s="231">
        <f>ROUND(I486*H486,2)</f>
        <v>0</v>
      </c>
      <c r="BL486" s="18" t="s">
        <v>295</v>
      </c>
      <c r="BM486" s="230" t="s">
        <v>515</v>
      </c>
    </row>
    <row r="487" s="2" customFormat="1">
      <c r="A487" s="39"/>
      <c r="B487" s="40"/>
      <c r="C487" s="41"/>
      <c r="D487" s="232" t="s">
        <v>175</v>
      </c>
      <c r="E487" s="41"/>
      <c r="F487" s="233" t="s">
        <v>516</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175</v>
      </c>
      <c r="AU487" s="18" t="s">
        <v>87</v>
      </c>
    </row>
    <row r="488" s="2" customFormat="1">
      <c r="A488" s="39"/>
      <c r="B488" s="40"/>
      <c r="C488" s="41"/>
      <c r="D488" s="232" t="s">
        <v>192</v>
      </c>
      <c r="E488" s="41"/>
      <c r="F488" s="268" t="s">
        <v>517</v>
      </c>
      <c r="G488" s="41"/>
      <c r="H488" s="41"/>
      <c r="I488" s="137"/>
      <c r="J488" s="41"/>
      <c r="K488" s="41"/>
      <c r="L488" s="45"/>
      <c r="M488" s="234"/>
      <c r="N488" s="235"/>
      <c r="O488" s="85"/>
      <c r="P488" s="85"/>
      <c r="Q488" s="85"/>
      <c r="R488" s="85"/>
      <c r="S488" s="85"/>
      <c r="T488" s="86"/>
      <c r="U488" s="39"/>
      <c r="V488" s="39"/>
      <c r="W488" s="39"/>
      <c r="X488" s="39"/>
      <c r="Y488" s="39"/>
      <c r="Z488" s="39"/>
      <c r="AA488" s="39"/>
      <c r="AB488" s="39"/>
      <c r="AC488" s="39"/>
      <c r="AD488" s="39"/>
      <c r="AE488" s="39"/>
      <c r="AT488" s="18" t="s">
        <v>192</v>
      </c>
      <c r="AU488" s="18" t="s">
        <v>87</v>
      </c>
    </row>
    <row r="489" s="14" customFormat="1">
      <c r="A489" s="14"/>
      <c r="B489" s="246"/>
      <c r="C489" s="247"/>
      <c r="D489" s="232" t="s">
        <v>177</v>
      </c>
      <c r="E489" s="248" t="s">
        <v>40</v>
      </c>
      <c r="F489" s="249" t="s">
        <v>518</v>
      </c>
      <c r="G489" s="247"/>
      <c r="H489" s="250">
        <v>9.9000000000000004</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177</v>
      </c>
      <c r="AU489" s="256" t="s">
        <v>87</v>
      </c>
      <c r="AV489" s="14" t="s">
        <v>87</v>
      </c>
      <c r="AW489" s="14" t="s">
        <v>38</v>
      </c>
      <c r="AX489" s="14" t="s">
        <v>77</v>
      </c>
      <c r="AY489" s="256" t="s">
        <v>165</v>
      </c>
    </row>
    <row r="490" s="14" customFormat="1">
      <c r="A490" s="14"/>
      <c r="B490" s="246"/>
      <c r="C490" s="247"/>
      <c r="D490" s="232" t="s">
        <v>177</v>
      </c>
      <c r="E490" s="248" t="s">
        <v>40</v>
      </c>
      <c r="F490" s="249" t="s">
        <v>519</v>
      </c>
      <c r="G490" s="247"/>
      <c r="H490" s="250">
        <v>4.4279999999999999</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177</v>
      </c>
      <c r="AU490" s="256" t="s">
        <v>87</v>
      </c>
      <c r="AV490" s="14" t="s">
        <v>87</v>
      </c>
      <c r="AW490" s="14" t="s">
        <v>38</v>
      </c>
      <c r="AX490" s="14" t="s">
        <v>77</v>
      </c>
      <c r="AY490" s="256" t="s">
        <v>165</v>
      </c>
    </row>
    <row r="491" s="15" customFormat="1">
      <c r="A491" s="15"/>
      <c r="B491" s="257"/>
      <c r="C491" s="258"/>
      <c r="D491" s="232" t="s">
        <v>177</v>
      </c>
      <c r="E491" s="259" t="s">
        <v>40</v>
      </c>
      <c r="F491" s="260" t="s">
        <v>186</v>
      </c>
      <c r="G491" s="258"/>
      <c r="H491" s="261">
        <v>14.327999999999999</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177</v>
      </c>
      <c r="AU491" s="267" t="s">
        <v>87</v>
      </c>
      <c r="AV491" s="15" t="s">
        <v>173</v>
      </c>
      <c r="AW491" s="15" t="s">
        <v>38</v>
      </c>
      <c r="AX491" s="15" t="s">
        <v>85</v>
      </c>
      <c r="AY491" s="267" t="s">
        <v>165</v>
      </c>
    </row>
    <row r="492" s="2" customFormat="1" ht="24" customHeight="1">
      <c r="A492" s="39"/>
      <c r="B492" s="40"/>
      <c r="C492" s="219" t="s">
        <v>520</v>
      </c>
      <c r="D492" s="219" t="s">
        <v>168</v>
      </c>
      <c r="E492" s="220" t="s">
        <v>521</v>
      </c>
      <c r="F492" s="221" t="s">
        <v>522</v>
      </c>
      <c r="G492" s="222" t="s">
        <v>398</v>
      </c>
      <c r="H492" s="223">
        <v>9.4350000000000005</v>
      </c>
      <c r="I492" s="224"/>
      <c r="J492" s="225">
        <f>ROUND(I492*H492,2)</f>
        <v>0</v>
      </c>
      <c r="K492" s="221" t="s">
        <v>172</v>
      </c>
      <c r="L492" s="45"/>
      <c r="M492" s="226" t="s">
        <v>40</v>
      </c>
      <c r="N492" s="227" t="s">
        <v>48</v>
      </c>
      <c r="O492" s="85"/>
      <c r="P492" s="228">
        <f>O492*H492</f>
        <v>0</v>
      </c>
      <c r="Q492" s="228">
        <v>0</v>
      </c>
      <c r="R492" s="228">
        <f>Q492*H492</f>
        <v>0</v>
      </c>
      <c r="S492" s="228">
        <v>0</v>
      </c>
      <c r="T492" s="229">
        <f>S492*H492</f>
        <v>0</v>
      </c>
      <c r="U492" s="39"/>
      <c r="V492" s="39"/>
      <c r="W492" s="39"/>
      <c r="X492" s="39"/>
      <c r="Y492" s="39"/>
      <c r="Z492" s="39"/>
      <c r="AA492" s="39"/>
      <c r="AB492" s="39"/>
      <c r="AC492" s="39"/>
      <c r="AD492" s="39"/>
      <c r="AE492" s="39"/>
      <c r="AR492" s="230" t="s">
        <v>295</v>
      </c>
      <c r="AT492" s="230" t="s">
        <v>168</v>
      </c>
      <c r="AU492" s="230" t="s">
        <v>87</v>
      </c>
      <c r="AY492" s="18" t="s">
        <v>165</v>
      </c>
      <c r="BE492" s="231">
        <f>IF(N492="základní",J492,0)</f>
        <v>0</v>
      </c>
      <c r="BF492" s="231">
        <f>IF(N492="snížená",J492,0)</f>
        <v>0</v>
      </c>
      <c r="BG492" s="231">
        <f>IF(N492="zákl. přenesená",J492,0)</f>
        <v>0</v>
      </c>
      <c r="BH492" s="231">
        <f>IF(N492="sníž. přenesená",J492,0)</f>
        <v>0</v>
      </c>
      <c r="BI492" s="231">
        <f>IF(N492="nulová",J492,0)</f>
        <v>0</v>
      </c>
      <c r="BJ492" s="18" t="s">
        <v>85</v>
      </c>
      <c r="BK492" s="231">
        <f>ROUND(I492*H492,2)</f>
        <v>0</v>
      </c>
      <c r="BL492" s="18" t="s">
        <v>295</v>
      </c>
      <c r="BM492" s="230" t="s">
        <v>523</v>
      </c>
    </row>
    <row r="493" s="2" customFormat="1">
      <c r="A493" s="39"/>
      <c r="B493" s="40"/>
      <c r="C493" s="41"/>
      <c r="D493" s="232" t="s">
        <v>175</v>
      </c>
      <c r="E493" s="41"/>
      <c r="F493" s="233" t="s">
        <v>524</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175</v>
      </c>
      <c r="AU493" s="18" t="s">
        <v>87</v>
      </c>
    </row>
    <row r="494" s="2" customFormat="1" ht="24" customHeight="1">
      <c r="A494" s="39"/>
      <c r="B494" s="40"/>
      <c r="C494" s="219" t="s">
        <v>525</v>
      </c>
      <c r="D494" s="219" t="s">
        <v>168</v>
      </c>
      <c r="E494" s="220" t="s">
        <v>526</v>
      </c>
      <c r="F494" s="221" t="s">
        <v>527</v>
      </c>
      <c r="G494" s="222" t="s">
        <v>398</v>
      </c>
      <c r="H494" s="223">
        <v>0.112</v>
      </c>
      <c r="I494" s="224"/>
      <c r="J494" s="225">
        <f>ROUND(I494*H494,2)</f>
        <v>0</v>
      </c>
      <c r="K494" s="221" t="s">
        <v>172</v>
      </c>
      <c r="L494" s="45"/>
      <c r="M494" s="226" t="s">
        <v>40</v>
      </c>
      <c r="N494" s="227" t="s">
        <v>48</v>
      </c>
      <c r="O494" s="85"/>
      <c r="P494" s="228">
        <f>O494*H494</f>
        <v>0</v>
      </c>
      <c r="Q494" s="228">
        <v>0</v>
      </c>
      <c r="R494" s="228">
        <f>Q494*H494</f>
        <v>0</v>
      </c>
      <c r="S494" s="228">
        <v>0</v>
      </c>
      <c r="T494" s="229">
        <f>S494*H494</f>
        <v>0</v>
      </c>
      <c r="U494" s="39"/>
      <c r="V494" s="39"/>
      <c r="W494" s="39"/>
      <c r="X494" s="39"/>
      <c r="Y494" s="39"/>
      <c r="Z494" s="39"/>
      <c r="AA494" s="39"/>
      <c r="AB494" s="39"/>
      <c r="AC494" s="39"/>
      <c r="AD494" s="39"/>
      <c r="AE494" s="39"/>
      <c r="AR494" s="230" t="s">
        <v>295</v>
      </c>
      <c r="AT494" s="230" t="s">
        <v>168</v>
      </c>
      <c r="AU494" s="230" t="s">
        <v>87</v>
      </c>
      <c r="AY494" s="18" t="s">
        <v>165</v>
      </c>
      <c r="BE494" s="231">
        <f>IF(N494="základní",J494,0)</f>
        <v>0</v>
      </c>
      <c r="BF494" s="231">
        <f>IF(N494="snížená",J494,0)</f>
        <v>0</v>
      </c>
      <c r="BG494" s="231">
        <f>IF(N494="zákl. přenesená",J494,0)</f>
        <v>0</v>
      </c>
      <c r="BH494" s="231">
        <f>IF(N494="sníž. přenesená",J494,0)</f>
        <v>0</v>
      </c>
      <c r="BI494" s="231">
        <f>IF(N494="nulová",J494,0)</f>
        <v>0</v>
      </c>
      <c r="BJ494" s="18" t="s">
        <v>85</v>
      </c>
      <c r="BK494" s="231">
        <f>ROUND(I494*H494,2)</f>
        <v>0</v>
      </c>
      <c r="BL494" s="18" t="s">
        <v>295</v>
      </c>
      <c r="BM494" s="230" t="s">
        <v>528</v>
      </c>
    </row>
    <row r="495" s="2" customFormat="1">
      <c r="A495" s="39"/>
      <c r="B495" s="40"/>
      <c r="C495" s="41"/>
      <c r="D495" s="232" t="s">
        <v>175</v>
      </c>
      <c r="E495" s="41"/>
      <c r="F495" s="233" t="s">
        <v>529</v>
      </c>
      <c r="G495" s="41"/>
      <c r="H495" s="41"/>
      <c r="I495" s="137"/>
      <c r="J495" s="41"/>
      <c r="K495" s="41"/>
      <c r="L495" s="45"/>
      <c r="M495" s="234"/>
      <c r="N495" s="235"/>
      <c r="O495" s="85"/>
      <c r="P495" s="85"/>
      <c r="Q495" s="85"/>
      <c r="R495" s="85"/>
      <c r="S495" s="85"/>
      <c r="T495" s="86"/>
      <c r="U495" s="39"/>
      <c r="V495" s="39"/>
      <c r="W495" s="39"/>
      <c r="X495" s="39"/>
      <c r="Y495" s="39"/>
      <c r="Z495" s="39"/>
      <c r="AA495" s="39"/>
      <c r="AB495" s="39"/>
      <c r="AC495" s="39"/>
      <c r="AD495" s="39"/>
      <c r="AE495" s="39"/>
      <c r="AT495" s="18" t="s">
        <v>175</v>
      </c>
      <c r="AU495" s="18" t="s">
        <v>87</v>
      </c>
    </row>
    <row r="496" s="2" customFormat="1">
      <c r="A496" s="39"/>
      <c r="B496" s="40"/>
      <c r="C496" s="41"/>
      <c r="D496" s="232" t="s">
        <v>192</v>
      </c>
      <c r="E496" s="41"/>
      <c r="F496" s="268" t="s">
        <v>452</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192</v>
      </c>
      <c r="AU496" s="18" t="s">
        <v>87</v>
      </c>
    </row>
    <row r="497" s="2" customFormat="1" ht="24" customHeight="1">
      <c r="A497" s="39"/>
      <c r="B497" s="40"/>
      <c r="C497" s="219" t="s">
        <v>530</v>
      </c>
      <c r="D497" s="219" t="s">
        <v>168</v>
      </c>
      <c r="E497" s="220" t="s">
        <v>531</v>
      </c>
      <c r="F497" s="221" t="s">
        <v>532</v>
      </c>
      <c r="G497" s="222" t="s">
        <v>398</v>
      </c>
      <c r="H497" s="223">
        <v>0.112</v>
      </c>
      <c r="I497" s="224"/>
      <c r="J497" s="225">
        <f>ROUND(I497*H497,2)</f>
        <v>0</v>
      </c>
      <c r="K497" s="221" t="s">
        <v>172</v>
      </c>
      <c r="L497" s="45"/>
      <c r="M497" s="226" t="s">
        <v>40</v>
      </c>
      <c r="N497" s="227" t="s">
        <v>48</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295</v>
      </c>
      <c r="AT497" s="230" t="s">
        <v>168</v>
      </c>
      <c r="AU497" s="230" t="s">
        <v>87</v>
      </c>
      <c r="AY497" s="18" t="s">
        <v>165</v>
      </c>
      <c r="BE497" s="231">
        <f>IF(N497="základní",J497,0)</f>
        <v>0</v>
      </c>
      <c r="BF497" s="231">
        <f>IF(N497="snížená",J497,0)</f>
        <v>0</v>
      </c>
      <c r="BG497" s="231">
        <f>IF(N497="zákl. přenesená",J497,0)</f>
        <v>0</v>
      </c>
      <c r="BH497" s="231">
        <f>IF(N497="sníž. přenesená",J497,0)</f>
        <v>0</v>
      </c>
      <c r="BI497" s="231">
        <f>IF(N497="nulová",J497,0)</f>
        <v>0</v>
      </c>
      <c r="BJ497" s="18" t="s">
        <v>85</v>
      </c>
      <c r="BK497" s="231">
        <f>ROUND(I497*H497,2)</f>
        <v>0</v>
      </c>
      <c r="BL497" s="18" t="s">
        <v>295</v>
      </c>
      <c r="BM497" s="230" t="s">
        <v>533</v>
      </c>
    </row>
    <row r="498" s="2" customFormat="1">
      <c r="A498" s="39"/>
      <c r="B498" s="40"/>
      <c r="C498" s="41"/>
      <c r="D498" s="232" t="s">
        <v>175</v>
      </c>
      <c r="E498" s="41"/>
      <c r="F498" s="233" t="s">
        <v>534</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175</v>
      </c>
      <c r="AU498" s="18" t="s">
        <v>87</v>
      </c>
    </row>
    <row r="499" s="2" customFormat="1">
      <c r="A499" s="39"/>
      <c r="B499" s="40"/>
      <c r="C499" s="41"/>
      <c r="D499" s="232" t="s">
        <v>192</v>
      </c>
      <c r="E499" s="41"/>
      <c r="F499" s="268" t="s">
        <v>452</v>
      </c>
      <c r="G499" s="41"/>
      <c r="H499" s="41"/>
      <c r="I499" s="137"/>
      <c r="J499" s="41"/>
      <c r="K499" s="41"/>
      <c r="L499" s="45"/>
      <c r="M499" s="234"/>
      <c r="N499" s="235"/>
      <c r="O499" s="85"/>
      <c r="P499" s="85"/>
      <c r="Q499" s="85"/>
      <c r="R499" s="85"/>
      <c r="S499" s="85"/>
      <c r="T499" s="86"/>
      <c r="U499" s="39"/>
      <c r="V499" s="39"/>
      <c r="W499" s="39"/>
      <c r="X499" s="39"/>
      <c r="Y499" s="39"/>
      <c r="Z499" s="39"/>
      <c r="AA499" s="39"/>
      <c r="AB499" s="39"/>
      <c r="AC499" s="39"/>
      <c r="AD499" s="39"/>
      <c r="AE499" s="39"/>
      <c r="AT499" s="18" t="s">
        <v>192</v>
      </c>
      <c r="AU499" s="18" t="s">
        <v>87</v>
      </c>
    </row>
    <row r="500" s="12" customFormat="1" ht="22.8" customHeight="1">
      <c r="A500" s="12"/>
      <c r="B500" s="203"/>
      <c r="C500" s="204"/>
      <c r="D500" s="205" t="s">
        <v>76</v>
      </c>
      <c r="E500" s="217" t="s">
        <v>535</v>
      </c>
      <c r="F500" s="217" t="s">
        <v>536</v>
      </c>
      <c r="G500" s="204"/>
      <c r="H500" s="204"/>
      <c r="I500" s="207"/>
      <c r="J500" s="218">
        <f>BK500</f>
        <v>0</v>
      </c>
      <c r="K500" s="204"/>
      <c r="L500" s="209"/>
      <c r="M500" s="210"/>
      <c r="N500" s="211"/>
      <c r="O500" s="211"/>
      <c r="P500" s="212">
        <f>SUM(P501:P572)</f>
        <v>0</v>
      </c>
      <c r="Q500" s="211"/>
      <c r="R500" s="212">
        <f>SUM(R501:R572)</f>
        <v>0.057687620000000002</v>
      </c>
      <c r="S500" s="211"/>
      <c r="T500" s="213">
        <f>SUM(T501:T572)</f>
        <v>0.075528419999999999</v>
      </c>
      <c r="U500" s="12"/>
      <c r="V500" s="12"/>
      <c r="W500" s="12"/>
      <c r="X500" s="12"/>
      <c r="Y500" s="12"/>
      <c r="Z500" s="12"/>
      <c r="AA500" s="12"/>
      <c r="AB500" s="12"/>
      <c r="AC500" s="12"/>
      <c r="AD500" s="12"/>
      <c r="AE500" s="12"/>
      <c r="AR500" s="214" t="s">
        <v>87</v>
      </c>
      <c r="AT500" s="215" t="s">
        <v>76</v>
      </c>
      <c r="AU500" s="215" t="s">
        <v>85</v>
      </c>
      <c r="AY500" s="214" t="s">
        <v>165</v>
      </c>
      <c r="BK500" s="216">
        <f>SUM(BK501:BK572)</f>
        <v>0</v>
      </c>
    </row>
    <row r="501" s="2" customFormat="1" ht="24" customHeight="1">
      <c r="A501" s="39"/>
      <c r="B501" s="40"/>
      <c r="C501" s="219" t="s">
        <v>537</v>
      </c>
      <c r="D501" s="219" t="s">
        <v>168</v>
      </c>
      <c r="E501" s="220" t="s">
        <v>538</v>
      </c>
      <c r="F501" s="221" t="s">
        <v>539</v>
      </c>
      <c r="G501" s="222" t="s">
        <v>189</v>
      </c>
      <c r="H501" s="223">
        <v>34.234000000000002</v>
      </c>
      <c r="I501" s="224"/>
      <c r="J501" s="225">
        <f>ROUND(I501*H501,2)</f>
        <v>0</v>
      </c>
      <c r="K501" s="221" t="s">
        <v>172</v>
      </c>
      <c r="L501" s="45"/>
      <c r="M501" s="226" t="s">
        <v>40</v>
      </c>
      <c r="N501" s="227" t="s">
        <v>48</v>
      </c>
      <c r="O501" s="85"/>
      <c r="P501" s="228">
        <f>O501*H501</f>
        <v>0</v>
      </c>
      <c r="Q501" s="228">
        <v>0</v>
      </c>
      <c r="R501" s="228">
        <f>Q501*H501</f>
        <v>0</v>
      </c>
      <c r="S501" s="228">
        <v>0.0021299999999999999</v>
      </c>
      <c r="T501" s="229">
        <f>S501*H501</f>
        <v>0.072918419999999998</v>
      </c>
      <c r="U501" s="39"/>
      <c r="V501" s="39"/>
      <c r="W501" s="39"/>
      <c r="X501" s="39"/>
      <c r="Y501" s="39"/>
      <c r="Z501" s="39"/>
      <c r="AA501" s="39"/>
      <c r="AB501" s="39"/>
      <c r="AC501" s="39"/>
      <c r="AD501" s="39"/>
      <c r="AE501" s="39"/>
      <c r="AR501" s="230" t="s">
        <v>295</v>
      </c>
      <c r="AT501" s="230" t="s">
        <v>168</v>
      </c>
      <c r="AU501" s="230" t="s">
        <v>87</v>
      </c>
      <c r="AY501" s="18" t="s">
        <v>165</v>
      </c>
      <c r="BE501" s="231">
        <f>IF(N501="základní",J501,0)</f>
        <v>0</v>
      </c>
      <c r="BF501" s="231">
        <f>IF(N501="snížená",J501,0)</f>
        <v>0</v>
      </c>
      <c r="BG501" s="231">
        <f>IF(N501="zákl. přenesená",J501,0)</f>
        <v>0</v>
      </c>
      <c r="BH501" s="231">
        <f>IF(N501="sníž. přenesená",J501,0)</f>
        <v>0</v>
      </c>
      <c r="BI501" s="231">
        <f>IF(N501="nulová",J501,0)</f>
        <v>0</v>
      </c>
      <c r="BJ501" s="18" t="s">
        <v>85</v>
      </c>
      <c r="BK501" s="231">
        <f>ROUND(I501*H501,2)</f>
        <v>0</v>
      </c>
      <c r="BL501" s="18" t="s">
        <v>295</v>
      </c>
      <c r="BM501" s="230" t="s">
        <v>540</v>
      </c>
    </row>
    <row r="502" s="2" customFormat="1">
      <c r="A502" s="39"/>
      <c r="B502" s="40"/>
      <c r="C502" s="41"/>
      <c r="D502" s="232" t="s">
        <v>175</v>
      </c>
      <c r="E502" s="41"/>
      <c r="F502" s="233" t="s">
        <v>541</v>
      </c>
      <c r="G502" s="41"/>
      <c r="H502" s="41"/>
      <c r="I502" s="137"/>
      <c r="J502" s="41"/>
      <c r="K502" s="41"/>
      <c r="L502" s="45"/>
      <c r="M502" s="234"/>
      <c r="N502" s="235"/>
      <c r="O502" s="85"/>
      <c r="P502" s="85"/>
      <c r="Q502" s="85"/>
      <c r="R502" s="85"/>
      <c r="S502" s="85"/>
      <c r="T502" s="86"/>
      <c r="U502" s="39"/>
      <c r="V502" s="39"/>
      <c r="W502" s="39"/>
      <c r="X502" s="39"/>
      <c r="Y502" s="39"/>
      <c r="Z502" s="39"/>
      <c r="AA502" s="39"/>
      <c r="AB502" s="39"/>
      <c r="AC502" s="39"/>
      <c r="AD502" s="39"/>
      <c r="AE502" s="39"/>
      <c r="AT502" s="18" t="s">
        <v>175</v>
      </c>
      <c r="AU502" s="18" t="s">
        <v>87</v>
      </c>
    </row>
    <row r="503" s="13" customFormat="1">
      <c r="A503" s="13"/>
      <c r="B503" s="236"/>
      <c r="C503" s="237"/>
      <c r="D503" s="232" t="s">
        <v>177</v>
      </c>
      <c r="E503" s="238" t="s">
        <v>40</v>
      </c>
      <c r="F503" s="239" t="s">
        <v>542</v>
      </c>
      <c r="G503" s="237"/>
      <c r="H503" s="238" t="s">
        <v>40</v>
      </c>
      <c r="I503" s="240"/>
      <c r="J503" s="237"/>
      <c r="K503" s="237"/>
      <c r="L503" s="241"/>
      <c r="M503" s="242"/>
      <c r="N503" s="243"/>
      <c r="O503" s="243"/>
      <c r="P503" s="243"/>
      <c r="Q503" s="243"/>
      <c r="R503" s="243"/>
      <c r="S503" s="243"/>
      <c r="T503" s="244"/>
      <c r="U503" s="13"/>
      <c r="V503" s="13"/>
      <c r="W503" s="13"/>
      <c r="X503" s="13"/>
      <c r="Y503" s="13"/>
      <c r="Z503" s="13"/>
      <c r="AA503" s="13"/>
      <c r="AB503" s="13"/>
      <c r="AC503" s="13"/>
      <c r="AD503" s="13"/>
      <c r="AE503" s="13"/>
      <c r="AT503" s="245" t="s">
        <v>177</v>
      </c>
      <c r="AU503" s="245" t="s">
        <v>87</v>
      </c>
      <c r="AV503" s="13" t="s">
        <v>85</v>
      </c>
      <c r="AW503" s="13" t="s">
        <v>38</v>
      </c>
      <c r="AX503" s="13" t="s">
        <v>77</v>
      </c>
      <c r="AY503" s="245" t="s">
        <v>165</v>
      </c>
    </row>
    <row r="504" s="14" customFormat="1">
      <c r="A504" s="14"/>
      <c r="B504" s="246"/>
      <c r="C504" s="247"/>
      <c r="D504" s="232" t="s">
        <v>177</v>
      </c>
      <c r="E504" s="248" t="s">
        <v>40</v>
      </c>
      <c r="F504" s="249" t="s">
        <v>543</v>
      </c>
      <c r="G504" s="247"/>
      <c r="H504" s="250">
        <v>9.9000000000000004</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177</v>
      </c>
      <c r="AU504" s="256" t="s">
        <v>87</v>
      </c>
      <c r="AV504" s="14" t="s">
        <v>87</v>
      </c>
      <c r="AW504" s="14" t="s">
        <v>38</v>
      </c>
      <c r="AX504" s="14" t="s">
        <v>77</v>
      </c>
      <c r="AY504" s="256" t="s">
        <v>165</v>
      </c>
    </row>
    <row r="505" s="13" customFormat="1">
      <c r="A505" s="13"/>
      <c r="B505" s="236"/>
      <c r="C505" s="237"/>
      <c r="D505" s="232" t="s">
        <v>177</v>
      </c>
      <c r="E505" s="238" t="s">
        <v>40</v>
      </c>
      <c r="F505" s="239" t="s">
        <v>544</v>
      </c>
      <c r="G505" s="237"/>
      <c r="H505" s="238" t="s">
        <v>40</v>
      </c>
      <c r="I505" s="240"/>
      <c r="J505" s="237"/>
      <c r="K505" s="237"/>
      <c r="L505" s="241"/>
      <c r="M505" s="242"/>
      <c r="N505" s="243"/>
      <c r="O505" s="243"/>
      <c r="P505" s="243"/>
      <c r="Q505" s="243"/>
      <c r="R505" s="243"/>
      <c r="S505" s="243"/>
      <c r="T505" s="244"/>
      <c r="U505" s="13"/>
      <c r="V505" s="13"/>
      <c r="W505" s="13"/>
      <c r="X505" s="13"/>
      <c r="Y505" s="13"/>
      <c r="Z505" s="13"/>
      <c r="AA505" s="13"/>
      <c r="AB505" s="13"/>
      <c r="AC505" s="13"/>
      <c r="AD505" s="13"/>
      <c r="AE505" s="13"/>
      <c r="AT505" s="245" t="s">
        <v>177</v>
      </c>
      <c r="AU505" s="245" t="s">
        <v>87</v>
      </c>
      <c r="AV505" s="13" t="s">
        <v>85</v>
      </c>
      <c r="AW505" s="13" t="s">
        <v>38</v>
      </c>
      <c r="AX505" s="13" t="s">
        <v>77</v>
      </c>
      <c r="AY505" s="245" t="s">
        <v>165</v>
      </c>
    </row>
    <row r="506" s="14" customFormat="1">
      <c r="A506" s="14"/>
      <c r="B506" s="246"/>
      <c r="C506" s="247"/>
      <c r="D506" s="232" t="s">
        <v>177</v>
      </c>
      <c r="E506" s="248" t="s">
        <v>40</v>
      </c>
      <c r="F506" s="249" t="s">
        <v>545</v>
      </c>
      <c r="G506" s="247"/>
      <c r="H506" s="250">
        <v>14.513</v>
      </c>
      <c r="I506" s="251"/>
      <c r="J506" s="247"/>
      <c r="K506" s="247"/>
      <c r="L506" s="252"/>
      <c r="M506" s="253"/>
      <c r="N506" s="254"/>
      <c r="O506" s="254"/>
      <c r="P506" s="254"/>
      <c r="Q506" s="254"/>
      <c r="R506" s="254"/>
      <c r="S506" s="254"/>
      <c r="T506" s="255"/>
      <c r="U506" s="14"/>
      <c r="V506" s="14"/>
      <c r="W506" s="14"/>
      <c r="X506" s="14"/>
      <c r="Y506" s="14"/>
      <c r="Z506" s="14"/>
      <c r="AA506" s="14"/>
      <c r="AB506" s="14"/>
      <c r="AC506" s="14"/>
      <c r="AD506" s="14"/>
      <c r="AE506" s="14"/>
      <c r="AT506" s="256" t="s">
        <v>177</v>
      </c>
      <c r="AU506" s="256" t="s">
        <v>87</v>
      </c>
      <c r="AV506" s="14" t="s">
        <v>87</v>
      </c>
      <c r="AW506" s="14" t="s">
        <v>38</v>
      </c>
      <c r="AX506" s="14" t="s">
        <v>77</v>
      </c>
      <c r="AY506" s="256" t="s">
        <v>165</v>
      </c>
    </row>
    <row r="507" s="14" customFormat="1">
      <c r="A507" s="14"/>
      <c r="B507" s="246"/>
      <c r="C507" s="247"/>
      <c r="D507" s="232" t="s">
        <v>177</v>
      </c>
      <c r="E507" s="248" t="s">
        <v>40</v>
      </c>
      <c r="F507" s="249" t="s">
        <v>546</v>
      </c>
      <c r="G507" s="247"/>
      <c r="H507" s="250">
        <v>9.8209999999999997</v>
      </c>
      <c r="I507" s="251"/>
      <c r="J507" s="247"/>
      <c r="K507" s="247"/>
      <c r="L507" s="252"/>
      <c r="M507" s="253"/>
      <c r="N507" s="254"/>
      <c r="O507" s="254"/>
      <c r="P507" s="254"/>
      <c r="Q507" s="254"/>
      <c r="R507" s="254"/>
      <c r="S507" s="254"/>
      <c r="T507" s="255"/>
      <c r="U507" s="14"/>
      <c r="V507" s="14"/>
      <c r="W507" s="14"/>
      <c r="X507" s="14"/>
      <c r="Y507" s="14"/>
      <c r="Z507" s="14"/>
      <c r="AA507" s="14"/>
      <c r="AB507" s="14"/>
      <c r="AC507" s="14"/>
      <c r="AD507" s="14"/>
      <c r="AE507" s="14"/>
      <c r="AT507" s="256" t="s">
        <v>177</v>
      </c>
      <c r="AU507" s="256" t="s">
        <v>87</v>
      </c>
      <c r="AV507" s="14" t="s">
        <v>87</v>
      </c>
      <c r="AW507" s="14" t="s">
        <v>38</v>
      </c>
      <c r="AX507" s="14" t="s">
        <v>77</v>
      </c>
      <c r="AY507" s="256" t="s">
        <v>165</v>
      </c>
    </row>
    <row r="508" s="15" customFormat="1">
      <c r="A508" s="15"/>
      <c r="B508" s="257"/>
      <c r="C508" s="258"/>
      <c r="D508" s="232" t="s">
        <v>177</v>
      </c>
      <c r="E508" s="259" t="s">
        <v>40</v>
      </c>
      <c r="F508" s="260" t="s">
        <v>186</v>
      </c>
      <c r="G508" s="258"/>
      <c r="H508" s="261">
        <v>34.234000000000002</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177</v>
      </c>
      <c r="AU508" s="267" t="s">
        <v>87</v>
      </c>
      <c r="AV508" s="15" t="s">
        <v>173</v>
      </c>
      <c r="AW508" s="15" t="s">
        <v>38</v>
      </c>
      <c r="AX508" s="15" t="s">
        <v>85</v>
      </c>
      <c r="AY508" s="267" t="s">
        <v>165</v>
      </c>
    </row>
    <row r="509" s="2" customFormat="1" ht="16.5" customHeight="1">
      <c r="A509" s="39"/>
      <c r="B509" s="40"/>
      <c r="C509" s="219" t="s">
        <v>547</v>
      </c>
      <c r="D509" s="219" t="s">
        <v>168</v>
      </c>
      <c r="E509" s="220" t="s">
        <v>548</v>
      </c>
      <c r="F509" s="221" t="s">
        <v>549</v>
      </c>
      <c r="G509" s="222" t="s">
        <v>287</v>
      </c>
      <c r="H509" s="223">
        <v>3</v>
      </c>
      <c r="I509" s="224"/>
      <c r="J509" s="225">
        <f>ROUND(I509*H509,2)</f>
        <v>0</v>
      </c>
      <c r="K509" s="221" t="s">
        <v>172</v>
      </c>
      <c r="L509" s="45"/>
      <c r="M509" s="226" t="s">
        <v>40</v>
      </c>
      <c r="N509" s="227" t="s">
        <v>48</v>
      </c>
      <c r="O509" s="85"/>
      <c r="P509" s="228">
        <f>O509*H509</f>
        <v>0</v>
      </c>
      <c r="Q509" s="228">
        <v>0</v>
      </c>
      <c r="R509" s="228">
        <f>Q509*H509</f>
        <v>0</v>
      </c>
      <c r="S509" s="228">
        <v>0.00087000000000000001</v>
      </c>
      <c r="T509" s="229">
        <f>S509*H509</f>
        <v>0.0026099999999999999</v>
      </c>
      <c r="U509" s="39"/>
      <c r="V509" s="39"/>
      <c r="W509" s="39"/>
      <c r="X509" s="39"/>
      <c r="Y509" s="39"/>
      <c r="Z509" s="39"/>
      <c r="AA509" s="39"/>
      <c r="AB509" s="39"/>
      <c r="AC509" s="39"/>
      <c r="AD509" s="39"/>
      <c r="AE509" s="39"/>
      <c r="AR509" s="230" t="s">
        <v>295</v>
      </c>
      <c r="AT509" s="230" t="s">
        <v>168</v>
      </c>
      <c r="AU509" s="230" t="s">
        <v>87</v>
      </c>
      <c r="AY509" s="18" t="s">
        <v>165</v>
      </c>
      <c r="BE509" s="231">
        <f>IF(N509="základní",J509,0)</f>
        <v>0</v>
      </c>
      <c r="BF509" s="231">
        <f>IF(N509="snížená",J509,0)</f>
        <v>0</v>
      </c>
      <c r="BG509" s="231">
        <f>IF(N509="zákl. přenesená",J509,0)</f>
        <v>0</v>
      </c>
      <c r="BH509" s="231">
        <f>IF(N509="sníž. přenesená",J509,0)</f>
        <v>0</v>
      </c>
      <c r="BI509" s="231">
        <f>IF(N509="nulová",J509,0)</f>
        <v>0</v>
      </c>
      <c r="BJ509" s="18" t="s">
        <v>85</v>
      </c>
      <c r="BK509" s="231">
        <f>ROUND(I509*H509,2)</f>
        <v>0</v>
      </c>
      <c r="BL509" s="18" t="s">
        <v>295</v>
      </c>
      <c r="BM509" s="230" t="s">
        <v>550</v>
      </c>
    </row>
    <row r="510" s="2" customFormat="1">
      <c r="A510" s="39"/>
      <c r="B510" s="40"/>
      <c r="C510" s="41"/>
      <c r="D510" s="232" t="s">
        <v>175</v>
      </c>
      <c r="E510" s="41"/>
      <c r="F510" s="233" t="s">
        <v>551</v>
      </c>
      <c r="G510" s="41"/>
      <c r="H510" s="41"/>
      <c r="I510" s="137"/>
      <c r="J510" s="41"/>
      <c r="K510" s="41"/>
      <c r="L510" s="45"/>
      <c r="M510" s="234"/>
      <c r="N510" s="235"/>
      <c r="O510" s="85"/>
      <c r="P510" s="85"/>
      <c r="Q510" s="85"/>
      <c r="R510" s="85"/>
      <c r="S510" s="85"/>
      <c r="T510" s="86"/>
      <c r="U510" s="39"/>
      <c r="V510" s="39"/>
      <c r="W510" s="39"/>
      <c r="X510" s="39"/>
      <c r="Y510" s="39"/>
      <c r="Z510" s="39"/>
      <c r="AA510" s="39"/>
      <c r="AB510" s="39"/>
      <c r="AC510" s="39"/>
      <c r="AD510" s="39"/>
      <c r="AE510" s="39"/>
      <c r="AT510" s="18" t="s">
        <v>175</v>
      </c>
      <c r="AU510" s="18" t="s">
        <v>87</v>
      </c>
    </row>
    <row r="511" s="2" customFormat="1" ht="24" customHeight="1">
      <c r="A511" s="39"/>
      <c r="B511" s="40"/>
      <c r="C511" s="219" t="s">
        <v>552</v>
      </c>
      <c r="D511" s="219" t="s">
        <v>168</v>
      </c>
      <c r="E511" s="220" t="s">
        <v>553</v>
      </c>
      <c r="F511" s="221" t="s">
        <v>554</v>
      </c>
      <c r="G511" s="222" t="s">
        <v>287</v>
      </c>
      <c r="H511" s="223">
        <v>9.9000000000000004</v>
      </c>
      <c r="I511" s="224"/>
      <c r="J511" s="225">
        <f>ROUND(I511*H511,2)</f>
        <v>0</v>
      </c>
      <c r="K511" s="221" t="s">
        <v>172</v>
      </c>
      <c r="L511" s="45"/>
      <c r="M511" s="226" t="s">
        <v>40</v>
      </c>
      <c r="N511" s="227" t="s">
        <v>48</v>
      </c>
      <c r="O511" s="85"/>
      <c r="P511" s="228">
        <f>O511*H511</f>
        <v>0</v>
      </c>
      <c r="Q511" s="228">
        <v>4.0000000000000003E-05</v>
      </c>
      <c r="R511" s="228">
        <f>Q511*H511</f>
        <v>0.00039600000000000003</v>
      </c>
      <c r="S511" s="228">
        <v>0</v>
      </c>
      <c r="T511" s="229">
        <f>S511*H511</f>
        <v>0</v>
      </c>
      <c r="U511" s="39"/>
      <c r="V511" s="39"/>
      <c r="W511" s="39"/>
      <c r="X511" s="39"/>
      <c r="Y511" s="39"/>
      <c r="Z511" s="39"/>
      <c r="AA511" s="39"/>
      <c r="AB511" s="39"/>
      <c r="AC511" s="39"/>
      <c r="AD511" s="39"/>
      <c r="AE511" s="39"/>
      <c r="AR511" s="230" t="s">
        <v>295</v>
      </c>
      <c r="AT511" s="230" t="s">
        <v>168</v>
      </c>
      <c r="AU511" s="230" t="s">
        <v>87</v>
      </c>
      <c r="AY511" s="18" t="s">
        <v>165</v>
      </c>
      <c r="BE511" s="231">
        <f>IF(N511="základní",J511,0)</f>
        <v>0</v>
      </c>
      <c r="BF511" s="231">
        <f>IF(N511="snížená",J511,0)</f>
        <v>0</v>
      </c>
      <c r="BG511" s="231">
        <f>IF(N511="zákl. přenesená",J511,0)</f>
        <v>0</v>
      </c>
      <c r="BH511" s="231">
        <f>IF(N511="sníž. přenesená",J511,0)</f>
        <v>0</v>
      </c>
      <c r="BI511" s="231">
        <f>IF(N511="nulová",J511,0)</f>
        <v>0</v>
      </c>
      <c r="BJ511" s="18" t="s">
        <v>85</v>
      </c>
      <c r="BK511" s="231">
        <f>ROUND(I511*H511,2)</f>
        <v>0</v>
      </c>
      <c r="BL511" s="18" t="s">
        <v>295</v>
      </c>
      <c r="BM511" s="230" t="s">
        <v>555</v>
      </c>
    </row>
    <row r="512" s="2" customFormat="1">
      <c r="A512" s="39"/>
      <c r="B512" s="40"/>
      <c r="C512" s="41"/>
      <c r="D512" s="232" t="s">
        <v>175</v>
      </c>
      <c r="E512" s="41"/>
      <c r="F512" s="233" t="s">
        <v>556</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175</v>
      </c>
      <c r="AU512" s="18" t="s">
        <v>87</v>
      </c>
    </row>
    <row r="513" s="2" customFormat="1">
      <c r="A513" s="39"/>
      <c r="B513" s="40"/>
      <c r="C513" s="41"/>
      <c r="D513" s="232" t="s">
        <v>192</v>
      </c>
      <c r="E513" s="41"/>
      <c r="F513" s="268" t="s">
        <v>557</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192</v>
      </c>
      <c r="AU513" s="18" t="s">
        <v>87</v>
      </c>
    </row>
    <row r="514" s="2" customFormat="1" ht="24" customHeight="1">
      <c r="A514" s="39"/>
      <c r="B514" s="40"/>
      <c r="C514" s="269" t="s">
        <v>558</v>
      </c>
      <c r="D514" s="269" t="s">
        <v>296</v>
      </c>
      <c r="E514" s="270" t="s">
        <v>559</v>
      </c>
      <c r="F514" s="271" t="s">
        <v>560</v>
      </c>
      <c r="G514" s="272" t="s">
        <v>189</v>
      </c>
      <c r="H514" s="273">
        <v>9.9000000000000004</v>
      </c>
      <c r="I514" s="274"/>
      <c r="J514" s="275">
        <f>ROUND(I514*H514,2)</f>
        <v>0</v>
      </c>
      <c r="K514" s="271" t="s">
        <v>172</v>
      </c>
      <c r="L514" s="276"/>
      <c r="M514" s="277" t="s">
        <v>40</v>
      </c>
      <c r="N514" s="278" t="s">
        <v>48</v>
      </c>
      <c r="O514" s="85"/>
      <c r="P514" s="228">
        <f>O514*H514</f>
        <v>0</v>
      </c>
      <c r="Q514" s="228">
        <v>0.00042999999999999999</v>
      </c>
      <c r="R514" s="228">
        <f>Q514*H514</f>
        <v>0.0042570000000000004</v>
      </c>
      <c r="S514" s="228">
        <v>0</v>
      </c>
      <c r="T514" s="229">
        <f>S514*H514</f>
        <v>0</v>
      </c>
      <c r="U514" s="39"/>
      <c r="V514" s="39"/>
      <c r="W514" s="39"/>
      <c r="X514" s="39"/>
      <c r="Y514" s="39"/>
      <c r="Z514" s="39"/>
      <c r="AA514" s="39"/>
      <c r="AB514" s="39"/>
      <c r="AC514" s="39"/>
      <c r="AD514" s="39"/>
      <c r="AE514" s="39"/>
      <c r="AR514" s="230" t="s">
        <v>413</v>
      </c>
      <c r="AT514" s="230" t="s">
        <v>296</v>
      </c>
      <c r="AU514" s="230" t="s">
        <v>87</v>
      </c>
      <c r="AY514" s="18" t="s">
        <v>165</v>
      </c>
      <c r="BE514" s="231">
        <f>IF(N514="základní",J514,0)</f>
        <v>0</v>
      </c>
      <c r="BF514" s="231">
        <f>IF(N514="snížená",J514,0)</f>
        <v>0</v>
      </c>
      <c r="BG514" s="231">
        <f>IF(N514="zákl. přenesená",J514,0)</f>
        <v>0</v>
      </c>
      <c r="BH514" s="231">
        <f>IF(N514="sníž. přenesená",J514,0)</f>
        <v>0</v>
      </c>
      <c r="BI514" s="231">
        <f>IF(N514="nulová",J514,0)</f>
        <v>0</v>
      </c>
      <c r="BJ514" s="18" t="s">
        <v>85</v>
      </c>
      <c r="BK514" s="231">
        <f>ROUND(I514*H514,2)</f>
        <v>0</v>
      </c>
      <c r="BL514" s="18" t="s">
        <v>295</v>
      </c>
      <c r="BM514" s="230" t="s">
        <v>561</v>
      </c>
    </row>
    <row r="515" s="2" customFormat="1">
      <c r="A515" s="39"/>
      <c r="B515" s="40"/>
      <c r="C515" s="41"/>
      <c r="D515" s="232" t="s">
        <v>175</v>
      </c>
      <c r="E515" s="41"/>
      <c r="F515" s="233" t="s">
        <v>560</v>
      </c>
      <c r="G515" s="41"/>
      <c r="H515" s="41"/>
      <c r="I515" s="137"/>
      <c r="J515" s="41"/>
      <c r="K515" s="41"/>
      <c r="L515" s="45"/>
      <c r="M515" s="234"/>
      <c r="N515" s="235"/>
      <c r="O515" s="85"/>
      <c r="P515" s="85"/>
      <c r="Q515" s="85"/>
      <c r="R515" s="85"/>
      <c r="S515" s="85"/>
      <c r="T515" s="86"/>
      <c r="U515" s="39"/>
      <c r="V515" s="39"/>
      <c r="W515" s="39"/>
      <c r="X515" s="39"/>
      <c r="Y515" s="39"/>
      <c r="Z515" s="39"/>
      <c r="AA515" s="39"/>
      <c r="AB515" s="39"/>
      <c r="AC515" s="39"/>
      <c r="AD515" s="39"/>
      <c r="AE515" s="39"/>
      <c r="AT515" s="18" t="s">
        <v>175</v>
      </c>
      <c r="AU515" s="18" t="s">
        <v>87</v>
      </c>
    </row>
    <row r="516" s="14" customFormat="1">
      <c r="A516" s="14"/>
      <c r="B516" s="246"/>
      <c r="C516" s="247"/>
      <c r="D516" s="232" t="s">
        <v>177</v>
      </c>
      <c r="E516" s="248" t="s">
        <v>40</v>
      </c>
      <c r="F516" s="249" t="s">
        <v>543</v>
      </c>
      <c r="G516" s="247"/>
      <c r="H516" s="250">
        <v>9.9000000000000004</v>
      </c>
      <c r="I516" s="251"/>
      <c r="J516" s="247"/>
      <c r="K516" s="247"/>
      <c r="L516" s="252"/>
      <c r="M516" s="253"/>
      <c r="N516" s="254"/>
      <c r="O516" s="254"/>
      <c r="P516" s="254"/>
      <c r="Q516" s="254"/>
      <c r="R516" s="254"/>
      <c r="S516" s="254"/>
      <c r="T516" s="255"/>
      <c r="U516" s="14"/>
      <c r="V516" s="14"/>
      <c r="W516" s="14"/>
      <c r="X516" s="14"/>
      <c r="Y516" s="14"/>
      <c r="Z516" s="14"/>
      <c r="AA516" s="14"/>
      <c r="AB516" s="14"/>
      <c r="AC516" s="14"/>
      <c r="AD516" s="14"/>
      <c r="AE516" s="14"/>
      <c r="AT516" s="256" t="s">
        <v>177</v>
      </c>
      <c r="AU516" s="256" t="s">
        <v>87</v>
      </c>
      <c r="AV516" s="14" t="s">
        <v>87</v>
      </c>
      <c r="AW516" s="14" t="s">
        <v>38</v>
      </c>
      <c r="AX516" s="14" t="s">
        <v>77</v>
      </c>
      <c r="AY516" s="256" t="s">
        <v>165</v>
      </c>
    </row>
    <row r="517" s="15" customFormat="1">
      <c r="A517" s="15"/>
      <c r="B517" s="257"/>
      <c r="C517" s="258"/>
      <c r="D517" s="232" t="s">
        <v>177</v>
      </c>
      <c r="E517" s="259" t="s">
        <v>40</v>
      </c>
      <c r="F517" s="260" t="s">
        <v>186</v>
      </c>
      <c r="G517" s="258"/>
      <c r="H517" s="261">
        <v>9.9000000000000004</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177</v>
      </c>
      <c r="AU517" s="267" t="s">
        <v>87</v>
      </c>
      <c r="AV517" s="15" t="s">
        <v>173</v>
      </c>
      <c r="AW517" s="15" t="s">
        <v>38</v>
      </c>
      <c r="AX517" s="15" t="s">
        <v>85</v>
      </c>
      <c r="AY517" s="267" t="s">
        <v>165</v>
      </c>
    </row>
    <row r="518" s="2" customFormat="1" ht="24" customHeight="1">
      <c r="A518" s="39"/>
      <c r="B518" s="40"/>
      <c r="C518" s="219" t="s">
        <v>562</v>
      </c>
      <c r="D518" s="219" t="s">
        <v>168</v>
      </c>
      <c r="E518" s="220" t="s">
        <v>563</v>
      </c>
      <c r="F518" s="221" t="s">
        <v>564</v>
      </c>
      <c r="G518" s="222" t="s">
        <v>189</v>
      </c>
      <c r="H518" s="223">
        <v>34.234000000000002</v>
      </c>
      <c r="I518" s="224"/>
      <c r="J518" s="225">
        <f>ROUND(I518*H518,2)</f>
        <v>0</v>
      </c>
      <c r="K518" s="221" t="s">
        <v>172</v>
      </c>
      <c r="L518" s="45"/>
      <c r="M518" s="226" t="s">
        <v>40</v>
      </c>
      <c r="N518" s="227" t="s">
        <v>48</v>
      </c>
      <c r="O518" s="85"/>
      <c r="P518" s="228">
        <f>O518*H518</f>
        <v>0</v>
      </c>
      <c r="Q518" s="228">
        <v>0.00077999999999999999</v>
      </c>
      <c r="R518" s="228">
        <f>Q518*H518</f>
        <v>0.02670252</v>
      </c>
      <c r="S518" s="228">
        <v>0</v>
      </c>
      <c r="T518" s="229">
        <f>S518*H518</f>
        <v>0</v>
      </c>
      <c r="U518" s="39"/>
      <c r="V518" s="39"/>
      <c r="W518" s="39"/>
      <c r="X518" s="39"/>
      <c r="Y518" s="39"/>
      <c r="Z518" s="39"/>
      <c r="AA518" s="39"/>
      <c r="AB518" s="39"/>
      <c r="AC518" s="39"/>
      <c r="AD518" s="39"/>
      <c r="AE518" s="39"/>
      <c r="AR518" s="230" t="s">
        <v>295</v>
      </c>
      <c r="AT518" s="230" t="s">
        <v>168</v>
      </c>
      <c r="AU518" s="230" t="s">
        <v>87</v>
      </c>
      <c r="AY518" s="18" t="s">
        <v>165</v>
      </c>
      <c r="BE518" s="231">
        <f>IF(N518="základní",J518,0)</f>
        <v>0</v>
      </c>
      <c r="BF518" s="231">
        <f>IF(N518="snížená",J518,0)</f>
        <v>0</v>
      </c>
      <c r="BG518" s="231">
        <f>IF(N518="zákl. přenesená",J518,0)</f>
        <v>0</v>
      </c>
      <c r="BH518" s="231">
        <f>IF(N518="sníž. přenesená",J518,0)</f>
        <v>0</v>
      </c>
      <c r="BI518" s="231">
        <f>IF(N518="nulová",J518,0)</f>
        <v>0</v>
      </c>
      <c r="BJ518" s="18" t="s">
        <v>85</v>
      </c>
      <c r="BK518" s="231">
        <f>ROUND(I518*H518,2)</f>
        <v>0</v>
      </c>
      <c r="BL518" s="18" t="s">
        <v>295</v>
      </c>
      <c r="BM518" s="230" t="s">
        <v>565</v>
      </c>
    </row>
    <row r="519" s="2" customFormat="1">
      <c r="A519" s="39"/>
      <c r="B519" s="40"/>
      <c r="C519" s="41"/>
      <c r="D519" s="232" t="s">
        <v>175</v>
      </c>
      <c r="E519" s="41"/>
      <c r="F519" s="233" t="s">
        <v>566</v>
      </c>
      <c r="G519" s="41"/>
      <c r="H519" s="41"/>
      <c r="I519" s="137"/>
      <c r="J519" s="41"/>
      <c r="K519" s="41"/>
      <c r="L519" s="45"/>
      <c r="M519" s="234"/>
      <c r="N519" s="235"/>
      <c r="O519" s="85"/>
      <c r="P519" s="85"/>
      <c r="Q519" s="85"/>
      <c r="R519" s="85"/>
      <c r="S519" s="85"/>
      <c r="T519" s="86"/>
      <c r="U519" s="39"/>
      <c r="V519" s="39"/>
      <c r="W519" s="39"/>
      <c r="X519" s="39"/>
      <c r="Y519" s="39"/>
      <c r="Z519" s="39"/>
      <c r="AA519" s="39"/>
      <c r="AB519" s="39"/>
      <c r="AC519" s="39"/>
      <c r="AD519" s="39"/>
      <c r="AE519" s="39"/>
      <c r="AT519" s="18" t="s">
        <v>175</v>
      </c>
      <c r="AU519" s="18" t="s">
        <v>87</v>
      </c>
    </row>
    <row r="520" s="2" customFormat="1">
      <c r="A520" s="39"/>
      <c r="B520" s="40"/>
      <c r="C520" s="41"/>
      <c r="D520" s="232" t="s">
        <v>192</v>
      </c>
      <c r="E520" s="41"/>
      <c r="F520" s="268" t="s">
        <v>567</v>
      </c>
      <c r="G520" s="41"/>
      <c r="H520" s="41"/>
      <c r="I520" s="137"/>
      <c r="J520" s="41"/>
      <c r="K520" s="41"/>
      <c r="L520" s="45"/>
      <c r="M520" s="234"/>
      <c r="N520" s="235"/>
      <c r="O520" s="85"/>
      <c r="P520" s="85"/>
      <c r="Q520" s="85"/>
      <c r="R520" s="85"/>
      <c r="S520" s="85"/>
      <c r="T520" s="86"/>
      <c r="U520" s="39"/>
      <c r="V520" s="39"/>
      <c r="W520" s="39"/>
      <c r="X520" s="39"/>
      <c r="Y520" s="39"/>
      <c r="Z520" s="39"/>
      <c r="AA520" s="39"/>
      <c r="AB520" s="39"/>
      <c r="AC520" s="39"/>
      <c r="AD520" s="39"/>
      <c r="AE520" s="39"/>
      <c r="AT520" s="18" t="s">
        <v>192</v>
      </c>
      <c r="AU520" s="18" t="s">
        <v>87</v>
      </c>
    </row>
    <row r="521" s="13" customFormat="1">
      <c r="A521" s="13"/>
      <c r="B521" s="236"/>
      <c r="C521" s="237"/>
      <c r="D521" s="232" t="s">
        <v>177</v>
      </c>
      <c r="E521" s="238" t="s">
        <v>40</v>
      </c>
      <c r="F521" s="239" t="s">
        <v>542</v>
      </c>
      <c r="G521" s="237"/>
      <c r="H521" s="238" t="s">
        <v>40</v>
      </c>
      <c r="I521" s="240"/>
      <c r="J521" s="237"/>
      <c r="K521" s="237"/>
      <c r="L521" s="241"/>
      <c r="M521" s="242"/>
      <c r="N521" s="243"/>
      <c r="O521" s="243"/>
      <c r="P521" s="243"/>
      <c r="Q521" s="243"/>
      <c r="R521" s="243"/>
      <c r="S521" s="243"/>
      <c r="T521" s="244"/>
      <c r="U521" s="13"/>
      <c r="V521" s="13"/>
      <c r="W521" s="13"/>
      <c r="X521" s="13"/>
      <c r="Y521" s="13"/>
      <c r="Z521" s="13"/>
      <c r="AA521" s="13"/>
      <c r="AB521" s="13"/>
      <c r="AC521" s="13"/>
      <c r="AD521" s="13"/>
      <c r="AE521" s="13"/>
      <c r="AT521" s="245" t="s">
        <v>177</v>
      </c>
      <c r="AU521" s="245" t="s">
        <v>87</v>
      </c>
      <c r="AV521" s="13" t="s">
        <v>85</v>
      </c>
      <c r="AW521" s="13" t="s">
        <v>38</v>
      </c>
      <c r="AX521" s="13" t="s">
        <v>77</v>
      </c>
      <c r="AY521" s="245" t="s">
        <v>165</v>
      </c>
    </row>
    <row r="522" s="14" customFormat="1">
      <c r="A522" s="14"/>
      <c r="B522" s="246"/>
      <c r="C522" s="247"/>
      <c r="D522" s="232" t="s">
        <v>177</v>
      </c>
      <c r="E522" s="248" t="s">
        <v>40</v>
      </c>
      <c r="F522" s="249" t="s">
        <v>543</v>
      </c>
      <c r="G522" s="247"/>
      <c r="H522" s="250">
        <v>9.9000000000000004</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177</v>
      </c>
      <c r="AU522" s="256" t="s">
        <v>87</v>
      </c>
      <c r="AV522" s="14" t="s">
        <v>87</v>
      </c>
      <c r="AW522" s="14" t="s">
        <v>38</v>
      </c>
      <c r="AX522" s="14" t="s">
        <v>77</v>
      </c>
      <c r="AY522" s="256" t="s">
        <v>165</v>
      </c>
    </row>
    <row r="523" s="13" customFormat="1">
      <c r="A523" s="13"/>
      <c r="B523" s="236"/>
      <c r="C523" s="237"/>
      <c r="D523" s="232" t="s">
        <v>177</v>
      </c>
      <c r="E523" s="238" t="s">
        <v>40</v>
      </c>
      <c r="F523" s="239" t="s">
        <v>544</v>
      </c>
      <c r="G523" s="237"/>
      <c r="H523" s="238" t="s">
        <v>40</v>
      </c>
      <c r="I523" s="240"/>
      <c r="J523" s="237"/>
      <c r="K523" s="237"/>
      <c r="L523" s="241"/>
      <c r="M523" s="242"/>
      <c r="N523" s="243"/>
      <c r="O523" s="243"/>
      <c r="P523" s="243"/>
      <c r="Q523" s="243"/>
      <c r="R523" s="243"/>
      <c r="S523" s="243"/>
      <c r="T523" s="244"/>
      <c r="U523" s="13"/>
      <c r="V523" s="13"/>
      <c r="W523" s="13"/>
      <c r="X523" s="13"/>
      <c r="Y523" s="13"/>
      <c r="Z523" s="13"/>
      <c r="AA523" s="13"/>
      <c r="AB523" s="13"/>
      <c r="AC523" s="13"/>
      <c r="AD523" s="13"/>
      <c r="AE523" s="13"/>
      <c r="AT523" s="245" t="s">
        <v>177</v>
      </c>
      <c r="AU523" s="245" t="s">
        <v>87</v>
      </c>
      <c r="AV523" s="13" t="s">
        <v>85</v>
      </c>
      <c r="AW523" s="13" t="s">
        <v>38</v>
      </c>
      <c r="AX523" s="13" t="s">
        <v>77</v>
      </c>
      <c r="AY523" s="245" t="s">
        <v>165</v>
      </c>
    </row>
    <row r="524" s="14" customFormat="1">
      <c r="A524" s="14"/>
      <c r="B524" s="246"/>
      <c r="C524" s="247"/>
      <c r="D524" s="232" t="s">
        <v>177</v>
      </c>
      <c r="E524" s="248" t="s">
        <v>40</v>
      </c>
      <c r="F524" s="249" t="s">
        <v>545</v>
      </c>
      <c r="G524" s="247"/>
      <c r="H524" s="250">
        <v>14.513</v>
      </c>
      <c r="I524" s="251"/>
      <c r="J524" s="247"/>
      <c r="K524" s="247"/>
      <c r="L524" s="252"/>
      <c r="M524" s="253"/>
      <c r="N524" s="254"/>
      <c r="O524" s="254"/>
      <c r="P524" s="254"/>
      <c r="Q524" s="254"/>
      <c r="R524" s="254"/>
      <c r="S524" s="254"/>
      <c r="T524" s="255"/>
      <c r="U524" s="14"/>
      <c r="V524" s="14"/>
      <c r="W524" s="14"/>
      <c r="X524" s="14"/>
      <c r="Y524" s="14"/>
      <c r="Z524" s="14"/>
      <c r="AA524" s="14"/>
      <c r="AB524" s="14"/>
      <c r="AC524" s="14"/>
      <c r="AD524" s="14"/>
      <c r="AE524" s="14"/>
      <c r="AT524" s="256" t="s">
        <v>177</v>
      </c>
      <c r="AU524" s="256" t="s">
        <v>87</v>
      </c>
      <c r="AV524" s="14" t="s">
        <v>87</v>
      </c>
      <c r="AW524" s="14" t="s">
        <v>38</v>
      </c>
      <c r="AX524" s="14" t="s">
        <v>77</v>
      </c>
      <c r="AY524" s="256" t="s">
        <v>165</v>
      </c>
    </row>
    <row r="525" s="14" customFormat="1">
      <c r="A525" s="14"/>
      <c r="B525" s="246"/>
      <c r="C525" s="247"/>
      <c r="D525" s="232" t="s">
        <v>177</v>
      </c>
      <c r="E525" s="248" t="s">
        <v>40</v>
      </c>
      <c r="F525" s="249" t="s">
        <v>546</v>
      </c>
      <c r="G525" s="247"/>
      <c r="H525" s="250">
        <v>9.8209999999999997</v>
      </c>
      <c r="I525" s="251"/>
      <c r="J525" s="247"/>
      <c r="K525" s="247"/>
      <c r="L525" s="252"/>
      <c r="M525" s="253"/>
      <c r="N525" s="254"/>
      <c r="O525" s="254"/>
      <c r="P525" s="254"/>
      <c r="Q525" s="254"/>
      <c r="R525" s="254"/>
      <c r="S525" s="254"/>
      <c r="T525" s="255"/>
      <c r="U525" s="14"/>
      <c r="V525" s="14"/>
      <c r="W525" s="14"/>
      <c r="X525" s="14"/>
      <c r="Y525" s="14"/>
      <c r="Z525" s="14"/>
      <c r="AA525" s="14"/>
      <c r="AB525" s="14"/>
      <c r="AC525" s="14"/>
      <c r="AD525" s="14"/>
      <c r="AE525" s="14"/>
      <c r="AT525" s="256" t="s">
        <v>177</v>
      </c>
      <c r="AU525" s="256" t="s">
        <v>87</v>
      </c>
      <c r="AV525" s="14" t="s">
        <v>87</v>
      </c>
      <c r="AW525" s="14" t="s">
        <v>38</v>
      </c>
      <c r="AX525" s="14" t="s">
        <v>77</v>
      </c>
      <c r="AY525" s="256" t="s">
        <v>165</v>
      </c>
    </row>
    <row r="526" s="15" customFormat="1">
      <c r="A526" s="15"/>
      <c r="B526" s="257"/>
      <c r="C526" s="258"/>
      <c r="D526" s="232" t="s">
        <v>177</v>
      </c>
      <c r="E526" s="259" t="s">
        <v>40</v>
      </c>
      <c r="F526" s="260" t="s">
        <v>186</v>
      </c>
      <c r="G526" s="258"/>
      <c r="H526" s="261">
        <v>34.234000000000002</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177</v>
      </c>
      <c r="AU526" s="267" t="s">
        <v>87</v>
      </c>
      <c r="AV526" s="15" t="s">
        <v>173</v>
      </c>
      <c r="AW526" s="15" t="s">
        <v>38</v>
      </c>
      <c r="AX526" s="15" t="s">
        <v>85</v>
      </c>
      <c r="AY526" s="267" t="s">
        <v>165</v>
      </c>
    </row>
    <row r="527" s="2" customFormat="1" ht="24" customHeight="1">
      <c r="A527" s="39"/>
      <c r="B527" s="40"/>
      <c r="C527" s="219" t="s">
        <v>568</v>
      </c>
      <c r="D527" s="219" t="s">
        <v>168</v>
      </c>
      <c r="E527" s="220" t="s">
        <v>569</v>
      </c>
      <c r="F527" s="221" t="s">
        <v>570</v>
      </c>
      <c r="G527" s="222" t="s">
        <v>571</v>
      </c>
      <c r="H527" s="223">
        <v>1</v>
      </c>
      <c r="I527" s="224"/>
      <c r="J527" s="225">
        <f>ROUND(I527*H527,2)</f>
        <v>0</v>
      </c>
      <c r="K527" s="221" t="s">
        <v>172</v>
      </c>
      <c r="L527" s="45"/>
      <c r="M527" s="226" t="s">
        <v>40</v>
      </c>
      <c r="N527" s="227" t="s">
        <v>48</v>
      </c>
      <c r="O527" s="85"/>
      <c r="P527" s="228">
        <f>O527*H527</f>
        <v>0</v>
      </c>
      <c r="Q527" s="228">
        <v>0</v>
      </c>
      <c r="R527" s="228">
        <f>Q527*H527</f>
        <v>0</v>
      </c>
      <c r="S527" s="228">
        <v>0</v>
      </c>
      <c r="T527" s="229">
        <f>S527*H527</f>
        <v>0</v>
      </c>
      <c r="U527" s="39"/>
      <c r="V527" s="39"/>
      <c r="W527" s="39"/>
      <c r="X527" s="39"/>
      <c r="Y527" s="39"/>
      <c r="Z527" s="39"/>
      <c r="AA527" s="39"/>
      <c r="AB527" s="39"/>
      <c r="AC527" s="39"/>
      <c r="AD527" s="39"/>
      <c r="AE527" s="39"/>
      <c r="AR527" s="230" t="s">
        <v>295</v>
      </c>
      <c r="AT527" s="230" t="s">
        <v>168</v>
      </c>
      <c r="AU527" s="230" t="s">
        <v>87</v>
      </c>
      <c r="AY527" s="18" t="s">
        <v>165</v>
      </c>
      <c r="BE527" s="231">
        <f>IF(N527="základní",J527,0)</f>
        <v>0</v>
      </c>
      <c r="BF527" s="231">
        <f>IF(N527="snížená",J527,0)</f>
        <v>0</v>
      </c>
      <c r="BG527" s="231">
        <f>IF(N527="zákl. přenesená",J527,0)</f>
        <v>0</v>
      </c>
      <c r="BH527" s="231">
        <f>IF(N527="sníž. přenesená",J527,0)</f>
        <v>0</v>
      </c>
      <c r="BI527" s="231">
        <f>IF(N527="nulová",J527,0)</f>
        <v>0</v>
      </c>
      <c r="BJ527" s="18" t="s">
        <v>85</v>
      </c>
      <c r="BK527" s="231">
        <f>ROUND(I527*H527,2)</f>
        <v>0</v>
      </c>
      <c r="BL527" s="18" t="s">
        <v>295</v>
      </c>
      <c r="BM527" s="230" t="s">
        <v>572</v>
      </c>
    </row>
    <row r="528" s="2" customFormat="1">
      <c r="A528" s="39"/>
      <c r="B528" s="40"/>
      <c r="C528" s="41"/>
      <c r="D528" s="232" t="s">
        <v>175</v>
      </c>
      <c r="E528" s="41"/>
      <c r="F528" s="233" t="s">
        <v>573</v>
      </c>
      <c r="G528" s="41"/>
      <c r="H528" s="41"/>
      <c r="I528" s="137"/>
      <c r="J528" s="41"/>
      <c r="K528" s="41"/>
      <c r="L528" s="45"/>
      <c r="M528" s="234"/>
      <c r="N528" s="235"/>
      <c r="O528" s="85"/>
      <c r="P528" s="85"/>
      <c r="Q528" s="85"/>
      <c r="R528" s="85"/>
      <c r="S528" s="85"/>
      <c r="T528" s="86"/>
      <c r="U528" s="39"/>
      <c r="V528" s="39"/>
      <c r="W528" s="39"/>
      <c r="X528" s="39"/>
      <c r="Y528" s="39"/>
      <c r="Z528" s="39"/>
      <c r="AA528" s="39"/>
      <c r="AB528" s="39"/>
      <c r="AC528" s="39"/>
      <c r="AD528" s="39"/>
      <c r="AE528" s="39"/>
      <c r="AT528" s="18" t="s">
        <v>175</v>
      </c>
      <c r="AU528" s="18" t="s">
        <v>87</v>
      </c>
    </row>
    <row r="529" s="2" customFormat="1">
      <c r="A529" s="39"/>
      <c r="B529" s="40"/>
      <c r="C529" s="41"/>
      <c r="D529" s="232" t="s">
        <v>192</v>
      </c>
      <c r="E529" s="41"/>
      <c r="F529" s="268" t="s">
        <v>574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192</v>
      </c>
      <c r="AU529" s="18" t="s">
        <v>87</v>
      </c>
    </row>
    <row r="530" s="2" customFormat="1" ht="36" customHeight="1">
      <c r="A530" s="39"/>
      <c r="B530" s="40"/>
      <c r="C530" s="219" t="s">
        <v>575</v>
      </c>
      <c r="D530" s="219" t="s">
        <v>168</v>
      </c>
      <c r="E530" s="220" t="s">
        <v>576</v>
      </c>
      <c r="F530" s="221" t="s">
        <v>577</v>
      </c>
      <c r="G530" s="222" t="s">
        <v>189</v>
      </c>
      <c r="H530" s="223">
        <v>34.234000000000002</v>
      </c>
      <c r="I530" s="224"/>
      <c r="J530" s="225">
        <f>ROUND(I530*H530,2)</f>
        <v>0</v>
      </c>
      <c r="K530" s="221" t="s">
        <v>172</v>
      </c>
      <c r="L530" s="45"/>
      <c r="M530" s="226" t="s">
        <v>40</v>
      </c>
      <c r="N530" s="227" t="s">
        <v>48</v>
      </c>
      <c r="O530" s="85"/>
      <c r="P530" s="228">
        <f>O530*H530</f>
        <v>0</v>
      </c>
      <c r="Q530" s="228">
        <v>0.00024000000000000001</v>
      </c>
      <c r="R530" s="228">
        <f>Q530*H530</f>
        <v>0.0082161600000000001</v>
      </c>
      <c r="S530" s="228">
        <v>0</v>
      </c>
      <c r="T530" s="229">
        <f>S530*H530</f>
        <v>0</v>
      </c>
      <c r="U530" s="39"/>
      <c r="V530" s="39"/>
      <c r="W530" s="39"/>
      <c r="X530" s="39"/>
      <c r="Y530" s="39"/>
      <c r="Z530" s="39"/>
      <c r="AA530" s="39"/>
      <c r="AB530" s="39"/>
      <c r="AC530" s="39"/>
      <c r="AD530" s="39"/>
      <c r="AE530" s="39"/>
      <c r="AR530" s="230" t="s">
        <v>295</v>
      </c>
      <c r="AT530" s="230" t="s">
        <v>168</v>
      </c>
      <c r="AU530" s="230" t="s">
        <v>87</v>
      </c>
      <c r="AY530" s="18" t="s">
        <v>165</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295</v>
      </c>
      <c r="BM530" s="230" t="s">
        <v>578</v>
      </c>
    </row>
    <row r="531" s="2" customFormat="1">
      <c r="A531" s="39"/>
      <c r="B531" s="40"/>
      <c r="C531" s="41"/>
      <c r="D531" s="232" t="s">
        <v>175</v>
      </c>
      <c r="E531" s="41"/>
      <c r="F531" s="233" t="s">
        <v>579</v>
      </c>
      <c r="G531" s="41"/>
      <c r="H531" s="41"/>
      <c r="I531" s="137"/>
      <c r="J531" s="41"/>
      <c r="K531" s="41"/>
      <c r="L531" s="45"/>
      <c r="M531" s="234"/>
      <c r="N531" s="235"/>
      <c r="O531" s="85"/>
      <c r="P531" s="85"/>
      <c r="Q531" s="85"/>
      <c r="R531" s="85"/>
      <c r="S531" s="85"/>
      <c r="T531" s="86"/>
      <c r="U531" s="39"/>
      <c r="V531" s="39"/>
      <c r="W531" s="39"/>
      <c r="X531" s="39"/>
      <c r="Y531" s="39"/>
      <c r="Z531" s="39"/>
      <c r="AA531" s="39"/>
      <c r="AB531" s="39"/>
      <c r="AC531" s="39"/>
      <c r="AD531" s="39"/>
      <c r="AE531" s="39"/>
      <c r="AT531" s="18" t="s">
        <v>175</v>
      </c>
      <c r="AU531" s="18" t="s">
        <v>87</v>
      </c>
    </row>
    <row r="532" s="2" customFormat="1">
      <c r="A532" s="39"/>
      <c r="B532" s="40"/>
      <c r="C532" s="41"/>
      <c r="D532" s="232" t="s">
        <v>192</v>
      </c>
      <c r="E532" s="41"/>
      <c r="F532" s="268" t="s">
        <v>580</v>
      </c>
      <c r="G532" s="41"/>
      <c r="H532" s="41"/>
      <c r="I532" s="137"/>
      <c r="J532" s="41"/>
      <c r="K532" s="41"/>
      <c r="L532" s="45"/>
      <c r="M532" s="234"/>
      <c r="N532" s="235"/>
      <c r="O532" s="85"/>
      <c r="P532" s="85"/>
      <c r="Q532" s="85"/>
      <c r="R532" s="85"/>
      <c r="S532" s="85"/>
      <c r="T532" s="86"/>
      <c r="U532" s="39"/>
      <c r="V532" s="39"/>
      <c r="W532" s="39"/>
      <c r="X532" s="39"/>
      <c r="Y532" s="39"/>
      <c r="Z532" s="39"/>
      <c r="AA532" s="39"/>
      <c r="AB532" s="39"/>
      <c r="AC532" s="39"/>
      <c r="AD532" s="39"/>
      <c r="AE532" s="39"/>
      <c r="AT532" s="18" t="s">
        <v>192</v>
      </c>
      <c r="AU532" s="18" t="s">
        <v>87</v>
      </c>
    </row>
    <row r="533" s="13" customFormat="1">
      <c r="A533" s="13"/>
      <c r="B533" s="236"/>
      <c r="C533" s="237"/>
      <c r="D533" s="232" t="s">
        <v>177</v>
      </c>
      <c r="E533" s="238" t="s">
        <v>40</v>
      </c>
      <c r="F533" s="239" t="s">
        <v>542</v>
      </c>
      <c r="G533" s="237"/>
      <c r="H533" s="238" t="s">
        <v>40</v>
      </c>
      <c r="I533" s="240"/>
      <c r="J533" s="237"/>
      <c r="K533" s="237"/>
      <c r="L533" s="241"/>
      <c r="M533" s="242"/>
      <c r="N533" s="243"/>
      <c r="O533" s="243"/>
      <c r="P533" s="243"/>
      <c r="Q533" s="243"/>
      <c r="R533" s="243"/>
      <c r="S533" s="243"/>
      <c r="T533" s="244"/>
      <c r="U533" s="13"/>
      <c r="V533" s="13"/>
      <c r="W533" s="13"/>
      <c r="X533" s="13"/>
      <c r="Y533" s="13"/>
      <c r="Z533" s="13"/>
      <c r="AA533" s="13"/>
      <c r="AB533" s="13"/>
      <c r="AC533" s="13"/>
      <c r="AD533" s="13"/>
      <c r="AE533" s="13"/>
      <c r="AT533" s="245" t="s">
        <v>177</v>
      </c>
      <c r="AU533" s="245" t="s">
        <v>87</v>
      </c>
      <c r="AV533" s="13" t="s">
        <v>85</v>
      </c>
      <c r="AW533" s="13" t="s">
        <v>38</v>
      </c>
      <c r="AX533" s="13" t="s">
        <v>77</v>
      </c>
      <c r="AY533" s="245" t="s">
        <v>165</v>
      </c>
    </row>
    <row r="534" s="14" customFormat="1">
      <c r="A534" s="14"/>
      <c r="B534" s="246"/>
      <c r="C534" s="247"/>
      <c r="D534" s="232" t="s">
        <v>177</v>
      </c>
      <c r="E534" s="248" t="s">
        <v>40</v>
      </c>
      <c r="F534" s="249" t="s">
        <v>543</v>
      </c>
      <c r="G534" s="247"/>
      <c r="H534" s="250">
        <v>9.9000000000000004</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177</v>
      </c>
      <c r="AU534" s="256" t="s">
        <v>87</v>
      </c>
      <c r="AV534" s="14" t="s">
        <v>87</v>
      </c>
      <c r="AW534" s="14" t="s">
        <v>38</v>
      </c>
      <c r="AX534" s="14" t="s">
        <v>77</v>
      </c>
      <c r="AY534" s="256" t="s">
        <v>165</v>
      </c>
    </row>
    <row r="535" s="13" customFormat="1">
      <c r="A535" s="13"/>
      <c r="B535" s="236"/>
      <c r="C535" s="237"/>
      <c r="D535" s="232" t="s">
        <v>177</v>
      </c>
      <c r="E535" s="238" t="s">
        <v>40</v>
      </c>
      <c r="F535" s="239" t="s">
        <v>544</v>
      </c>
      <c r="G535" s="237"/>
      <c r="H535" s="238" t="s">
        <v>40</v>
      </c>
      <c r="I535" s="240"/>
      <c r="J535" s="237"/>
      <c r="K535" s="237"/>
      <c r="L535" s="241"/>
      <c r="M535" s="242"/>
      <c r="N535" s="243"/>
      <c r="O535" s="243"/>
      <c r="P535" s="243"/>
      <c r="Q535" s="243"/>
      <c r="R535" s="243"/>
      <c r="S535" s="243"/>
      <c r="T535" s="244"/>
      <c r="U535" s="13"/>
      <c r="V535" s="13"/>
      <c r="W535" s="13"/>
      <c r="X535" s="13"/>
      <c r="Y535" s="13"/>
      <c r="Z535" s="13"/>
      <c r="AA535" s="13"/>
      <c r="AB535" s="13"/>
      <c r="AC535" s="13"/>
      <c r="AD535" s="13"/>
      <c r="AE535" s="13"/>
      <c r="AT535" s="245" t="s">
        <v>177</v>
      </c>
      <c r="AU535" s="245" t="s">
        <v>87</v>
      </c>
      <c r="AV535" s="13" t="s">
        <v>85</v>
      </c>
      <c r="AW535" s="13" t="s">
        <v>38</v>
      </c>
      <c r="AX535" s="13" t="s">
        <v>77</v>
      </c>
      <c r="AY535" s="245" t="s">
        <v>165</v>
      </c>
    </row>
    <row r="536" s="14" customFormat="1">
      <c r="A536" s="14"/>
      <c r="B536" s="246"/>
      <c r="C536" s="247"/>
      <c r="D536" s="232" t="s">
        <v>177</v>
      </c>
      <c r="E536" s="248" t="s">
        <v>40</v>
      </c>
      <c r="F536" s="249" t="s">
        <v>545</v>
      </c>
      <c r="G536" s="247"/>
      <c r="H536" s="250">
        <v>14.513</v>
      </c>
      <c r="I536" s="251"/>
      <c r="J536" s="247"/>
      <c r="K536" s="247"/>
      <c r="L536" s="252"/>
      <c r="M536" s="253"/>
      <c r="N536" s="254"/>
      <c r="O536" s="254"/>
      <c r="P536" s="254"/>
      <c r="Q536" s="254"/>
      <c r="R536" s="254"/>
      <c r="S536" s="254"/>
      <c r="T536" s="255"/>
      <c r="U536" s="14"/>
      <c r="V536" s="14"/>
      <c r="W536" s="14"/>
      <c r="X536" s="14"/>
      <c r="Y536" s="14"/>
      <c r="Z536" s="14"/>
      <c r="AA536" s="14"/>
      <c r="AB536" s="14"/>
      <c r="AC536" s="14"/>
      <c r="AD536" s="14"/>
      <c r="AE536" s="14"/>
      <c r="AT536" s="256" t="s">
        <v>177</v>
      </c>
      <c r="AU536" s="256" t="s">
        <v>87</v>
      </c>
      <c r="AV536" s="14" t="s">
        <v>87</v>
      </c>
      <c r="AW536" s="14" t="s">
        <v>38</v>
      </c>
      <c r="AX536" s="14" t="s">
        <v>77</v>
      </c>
      <c r="AY536" s="256" t="s">
        <v>165</v>
      </c>
    </row>
    <row r="537" s="14" customFormat="1">
      <c r="A537" s="14"/>
      <c r="B537" s="246"/>
      <c r="C537" s="247"/>
      <c r="D537" s="232" t="s">
        <v>177</v>
      </c>
      <c r="E537" s="248" t="s">
        <v>40</v>
      </c>
      <c r="F537" s="249" t="s">
        <v>546</v>
      </c>
      <c r="G537" s="247"/>
      <c r="H537" s="250">
        <v>9.8209999999999997</v>
      </c>
      <c r="I537" s="251"/>
      <c r="J537" s="247"/>
      <c r="K537" s="247"/>
      <c r="L537" s="252"/>
      <c r="M537" s="253"/>
      <c r="N537" s="254"/>
      <c r="O537" s="254"/>
      <c r="P537" s="254"/>
      <c r="Q537" s="254"/>
      <c r="R537" s="254"/>
      <c r="S537" s="254"/>
      <c r="T537" s="255"/>
      <c r="U537" s="14"/>
      <c r="V537" s="14"/>
      <c r="W537" s="14"/>
      <c r="X537" s="14"/>
      <c r="Y537" s="14"/>
      <c r="Z537" s="14"/>
      <c r="AA537" s="14"/>
      <c r="AB537" s="14"/>
      <c r="AC537" s="14"/>
      <c r="AD537" s="14"/>
      <c r="AE537" s="14"/>
      <c r="AT537" s="256" t="s">
        <v>177</v>
      </c>
      <c r="AU537" s="256" t="s">
        <v>87</v>
      </c>
      <c r="AV537" s="14" t="s">
        <v>87</v>
      </c>
      <c r="AW537" s="14" t="s">
        <v>38</v>
      </c>
      <c r="AX537" s="14" t="s">
        <v>77</v>
      </c>
      <c r="AY537" s="256" t="s">
        <v>165</v>
      </c>
    </row>
    <row r="538" s="15" customFormat="1">
      <c r="A538" s="15"/>
      <c r="B538" s="257"/>
      <c r="C538" s="258"/>
      <c r="D538" s="232" t="s">
        <v>177</v>
      </c>
      <c r="E538" s="259" t="s">
        <v>40</v>
      </c>
      <c r="F538" s="260" t="s">
        <v>186</v>
      </c>
      <c r="G538" s="258"/>
      <c r="H538" s="261">
        <v>34.234000000000002</v>
      </c>
      <c r="I538" s="262"/>
      <c r="J538" s="258"/>
      <c r="K538" s="258"/>
      <c r="L538" s="263"/>
      <c r="M538" s="264"/>
      <c r="N538" s="265"/>
      <c r="O538" s="265"/>
      <c r="P538" s="265"/>
      <c r="Q538" s="265"/>
      <c r="R538" s="265"/>
      <c r="S538" s="265"/>
      <c r="T538" s="266"/>
      <c r="U538" s="15"/>
      <c r="V538" s="15"/>
      <c r="W538" s="15"/>
      <c r="X538" s="15"/>
      <c r="Y538" s="15"/>
      <c r="Z538" s="15"/>
      <c r="AA538" s="15"/>
      <c r="AB538" s="15"/>
      <c r="AC538" s="15"/>
      <c r="AD538" s="15"/>
      <c r="AE538" s="15"/>
      <c r="AT538" s="267" t="s">
        <v>177</v>
      </c>
      <c r="AU538" s="267" t="s">
        <v>87</v>
      </c>
      <c r="AV538" s="15" t="s">
        <v>173</v>
      </c>
      <c r="AW538" s="15" t="s">
        <v>38</v>
      </c>
      <c r="AX538" s="15" t="s">
        <v>85</v>
      </c>
      <c r="AY538" s="267" t="s">
        <v>165</v>
      </c>
    </row>
    <row r="539" s="2" customFormat="1" ht="16.5" customHeight="1">
      <c r="A539" s="39"/>
      <c r="B539" s="40"/>
      <c r="C539" s="219" t="s">
        <v>581</v>
      </c>
      <c r="D539" s="219" t="s">
        <v>168</v>
      </c>
      <c r="E539" s="220" t="s">
        <v>582</v>
      </c>
      <c r="F539" s="221" t="s">
        <v>583</v>
      </c>
      <c r="G539" s="222" t="s">
        <v>287</v>
      </c>
      <c r="H539" s="223">
        <v>7</v>
      </c>
      <c r="I539" s="224"/>
      <c r="J539" s="225">
        <f>ROUND(I539*H539,2)</f>
        <v>0</v>
      </c>
      <c r="K539" s="221" t="s">
        <v>172</v>
      </c>
      <c r="L539" s="45"/>
      <c r="M539" s="226" t="s">
        <v>40</v>
      </c>
      <c r="N539" s="227" t="s">
        <v>48</v>
      </c>
      <c r="O539" s="85"/>
      <c r="P539" s="228">
        <f>O539*H539</f>
        <v>0</v>
      </c>
      <c r="Q539" s="228">
        <v>0</v>
      </c>
      <c r="R539" s="228">
        <f>Q539*H539</f>
        <v>0</v>
      </c>
      <c r="S539" s="228">
        <v>0</v>
      </c>
      <c r="T539" s="229">
        <f>S539*H539</f>
        <v>0</v>
      </c>
      <c r="U539" s="39"/>
      <c r="V539" s="39"/>
      <c r="W539" s="39"/>
      <c r="X539" s="39"/>
      <c r="Y539" s="39"/>
      <c r="Z539" s="39"/>
      <c r="AA539" s="39"/>
      <c r="AB539" s="39"/>
      <c r="AC539" s="39"/>
      <c r="AD539" s="39"/>
      <c r="AE539" s="39"/>
      <c r="AR539" s="230" t="s">
        <v>295</v>
      </c>
      <c r="AT539" s="230" t="s">
        <v>168</v>
      </c>
      <c r="AU539" s="230" t="s">
        <v>87</v>
      </c>
      <c r="AY539" s="18" t="s">
        <v>165</v>
      </c>
      <c r="BE539" s="231">
        <f>IF(N539="základní",J539,0)</f>
        <v>0</v>
      </c>
      <c r="BF539" s="231">
        <f>IF(N539="snížená",J539,0)</f>
        <v>0</v>
      </c>
      <c r="BG539" s="231">
        <f>IF(N539="zákl. přenesená",J539,0)</f>
        <v>0</v>
      </c>
      <c r="BH539" s="231">
        <f>IF(N539="sníž. přenesená",J539,0)</f>
        <v>0</v>
      </c>
      <c r="BI539" s="231">
        <f>IF(N539="nulová",J539,0)</f>
        <v>0</v>
      </c>
      <c r="BJ539" s="18" t="s">
        <v>85</v>
      </c>
      <c r="BK539" s="231">
        <f>ROUND(I539*H539,2)</f>
        <v>0</v>
      </c>
      <c r="BL539" s="18" t="s">
        <v>295</v>
      </c>
      <c r="BM539" s="230" t="s">
        <v>584</v>
      </c>
    </row>
    <row r="540" s="2" customFormat="1">
      <c r="A540" s="39"/>
      <c r="B540" s="40"/>
      <c r="C540" s="41"/>
      <c r="D540" s="232" t="s">
        <v>175</v>
      </c>
      <c r="E540" s="41"/>
      <c r="F540" s="233" t="s">
        <v>585</v>
      </c>
      <c r="G540" s="41"/>
      <c r="H540" s="41"/>
      <c r="I540" s="137"/>
      <c r="J540" s="41"/>
      <c r="K540" s="41"/>
      <c r="L540" s="45"/>
      <c r="M540" s="234"/>
      <c r="N540" s="235"/>
      <c r="O540" s="85"/>
      <c r="P540" s="85"/>
      <c r="Q540" s="85"/>
      <c r="R540" s="85"/>
      <c r="S540" s="85"/>
      <c r="T540" s="86"/>
      <c r="U540" s="39"/>
      <c r="V540" s="39"/>
      <c r="W540" s="39"/>
      <c r="X540" s="39"/>
      <c r="Y540" s="39"/>
      <c r="Z540" s="39"/>
      <c r="AA540" s="39"/>
      <c r="AB540" s="39"/>
      <c r="AC540" s="39"/>
      <c r="AD540" s="39"/>
      <c r="AE540" s="39"/>
      <c r="AT540" s="18" t="s">
        <v>175</v>
      </c>
      <c r="AU540" s="18" t="s">
        <v>87</v>
      </c>
    </row>
    <row r="541" s="2" customFormat="1">
      <c r="A541" s="39"/>
      <c r="B541" s="40"/>
      <c r="C541" s="41"/>
      <c r="D541" s="232" t="s">
        <v>192</v>
      </c>
      <c r="E541" s="41"/>
      <c r="F541" s="268" t="s">
        <v>586</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192</v>
      </c>
      <c r="AU541" s="18" t="s">
        <v>87</v>
      </c>
    </row>
    <row r="542" s="2" customFormat="1" ht="24" customHeight="1">
      <c r="A542" s="39"/>
      <c r="B542" s="40"/>
      <c r="C542" s="219" t="s">
        <v>587</v>
      </c>
      <c r="D542" s="219" t="s">
        <v>168</v>
      </c>
      <c r="E542" s="220" t="s">
        <v>588</v>
      </c>
      <c r="F542" s="221" t="s">
        <v>589</v>
      </c>
      <c r="G542" s="222" t="s">
        <v>287</v>
      </c>
      <c r="H542" s="223">
        <v>2</v>
      </c>
      <c r="I542" s="224"/>
      <c r="J542" s="225">
        <f>ROUND(I542*H542,2)</f>
        <v>0</v>
      </c>
      <c r="K542" s="221" t="s">
        <v>172</v>
      </c>
      <c r="L542" s="45"/>
      <c r="M542" s="226" t="s">
        <v>40</v>
      </c>
      <c r="N542" s="227" t="s">
        <v>48</v>
      </c>
      <c r="O542" s="85"/>
      <c r="P542" s="228">
        <f>O542*H542</f>
        <v>0</v>
      </c>
      <c r="Q542" s="228">
        <v>0</v>
      </c>
      <c r="R542" s="228">
        <f>Q542*H542</f>
        <v>0</v>
      </c>
      <c r="S542" s="228">
        <v>0</v>
      </c>
      <c r="T542" s="229">
        <f>S542*H542</f>
        <v>0</v>
      </c>
      <c r="U542" s="39"/>
      <c r="V542" s="39"/>
      <c r="W542" s="39"/>
      <c r="X542" s="39"/>
      <c r="Y542" s="39"/>
      <c r="Z542" s="39"/>
      <c r="AA542" s="39"/>
      <c r="AB542" s="39"/>
      <c r="AC542" s="39"/>
      <c r="AD542" s="39"/>
      <c r="AE542" s="39"/>
      <c r="AR542" s="230" t="s">
        <v>295</v>
      </c>
      <c r="AT542" s="230" t="s">
        <v>168</v>
      </c>
      <c r="AU542" s="230" t="s">
        <v>87</v>
      </c>
      <c r="AY542" s="18" t="s">
        <v>165</v>
      </c>
      <c r="BE542" s="231">
        <f>IF(N542="základní",J542,0)</f>
        <v>0</v>
      </c>
      <c r="BF542" s="231">
        <f>IF(N542="snížená",J542,0)</f>
        <v>0</v>
      </c>
      <c r="BG542" s="231">
        <f>IF(N542="zákl. přenesená",J542,0)</f>
        <v>0</v>
      </c>
      <c r="BH542" s="231">
        <f>IF(N542="sníž. přenesená",J542,0)</f>
        <v>0</v>
      </c>
      <c r="BI542" s="231">
        <f>IF(N542="nulová",J542,0)</f>
        <v>0</v>
      </c>
      <c r="BJ542" s="18" t="s">
        <v>85</v>
      </c>
      <c r="BK542" s="231">
        <f>ROUND(I542*H542,2)</f>
        <v>0</v>
      </c>
      <c r="BL542" s="18" t="s">
        <v>295</v>
      </c>
      <c r="BM542" s="230" t="s">
        <v>590</v>
      </c>
    </row>
    <row r="543" s="2" customFormat="1">
      <c r="A543" s="39"/>
      <c r="B543" s="40"/>
      <c r="C543" s="41"/>
      <c r="D543" s="232" t="s">
        <v>175</v>
      </c>
      <c r="E543" s="41"/>
      <c r="F543" s="233" t="s">
        <v>591</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175</v>
      </c>
      <c r="AU543" s="18" t="s">
        <v>87</v>
      </c>
    </row>
    <row r="544" s="2" customFormat="1">
      <c r="A544" s="39"/>
      <c r="B544" s="40"/>
      <c r="C544" s="41"/>
      <c r="D544" s="232" t="s">
        <v>192</v>
      </c>
      <c r="E544" s="41"/>
      <c r="F544" s="268" t="s">
        <v>592</v>
      </c>
      <c r="G544" s="41"/>
      <c r="H544" s="41"/>
      <c r="I544" s="137"/>
      <c r="J544" s="41"/>
      <c r="K544" s="41"/>
      <c r="L544" s="45"/>
      <c r="M544" s="234"/>
      <c r="N544" s="235"/>
      <c r="O544" s="85"/>
      <c r="P544" s="85"/>
      <c r="Q544" s="85"/>
      <c r="R544" s="85"/>
      <c r="S544" s="85"/>
      <c r="T544" s="86"/>
      <c r="U544" s="39"/>
      <c r="V544" s="39"/>
      <c r="W544" s="39"/>
      <c r="X544" s="39"/>
      <c r="Y544" s="39"/>
      <c r="Z544" s="39"/>
      <c r="AA544" s="39"/>
      <c r="AB544" s="39"/>
      <c r="AC544" s="39"/>
      <c r="AD544" s="39"/>
      <c r="AE544" s="39"/>
      <c r="AT544" s="18" t="s">
        <v>192</v>
      </c>
      <c r="AU544" s="18" t="s">
        <v>87</v>
      </c>
    </row>
    <row r="545" s="2" customFormat="1" ht="16.5" customHeight="1">
      <c r="A545" s="39"/>
      <c r="B545" s="40"/>
      <c r="C545" s="219" t="s">
        <v>593</v>
      </c>
      <c r="D545" s="219" t="s">
        <v>168</v>
      </c>
      <c r="E545" s="220" t="s">
        <v>594</v>
      </c>
      <c r="F545" s="221" t="s">
        <v>595</v>
      </c>
      <c r="G545" s="222" t="s">
        <v>287</v>
      </c>
      <c r="H545" s="223">
        <v>3</v>
      </c>
      <c r="I545" s="224"/>
      <c r="J545" s="225">
        <f>ROUND(I545*H545,2)</f>
        <v>0</v>
      </c>
      <c r="K545" s="221" t="s">
        <v>172</v>
      </c>
      <c r="L545" s="45"/>
      <c r="M545" s="226" t="s">
        <v>40</v>
      </c>
      <c r="N545" s="227" t="s">
        <v>48</v>
      </c>
      <c r="O545" s="85"/>
      <c r="P545" s="228">
        <f>O545*H545</f>
        <v>0</v>
      </c>
      <c r="Q545" s="228">
        <v>0.0013600000000000001</v>
      </c>
      <c r="R545" s="228">
        <f>Q545*H545</f>
        <v>0.0040800000000000003</v>
      </c>
      <c r="S545" s="228">
        <v>0</v>
      </c>
      <c r="T545" s="229">
        <f>S545*H545</f>
        <v>0</v>
      </c>
      <c r="U545" s="39"/>
      <c r="V545" s="39"/>
      <c r="W545" s="39"/>
      <c r="X545" s="39"/>
      <c r="Y545" s="39"/>
      <c r="Z545" s="39"/>
      <c r="AA545" s="39"/>
      <c r="AB545" s="39"/>
      <c r="AC545" s="39"/>
      <c r="AD545" s="39"/>
      <c r="AE545" s="39"/>
      <c r="AR545" s="230" t="s">
        <v>295</v>
      </c>
      <c r="AT545" s="230" t="s">
        <v>168</v>
      </c>
      <c r="AU545" s="230" t="s">
        <v>87</v>
      </c>
      <c r="AY545" s="18" t="s">
        <v>165</v>
      </c>
      <c r="BE545" s="231">
        <f>IF(N545="základní",J545,0)</f>
        <v>0</v>
      </c>
      <c r="BF545" s="231">
        <f>IF(N545="snížená",J545,0)</f>
        <v>0</v>
      </c>
      <c r="BG545" s="231">
        <f>IF(N545="zákl. přenesená",J545,0)</f>
        <v>0</v>
      </c>
      <c r="BH545" s="231">
        <f>IF(N545="sníž. přenesená",J545,0)</f>
        <v>0</v>
      </c>
      <c r="BI545" s="231">
        <f>IF(N545="nulová",J545,0)</f>
        <v>0</v>
      </c>
      <c r="BJ545" s="18" t="s">
        <v>85</v>
      </c>
      <c r="BK545" s="231">
        <f>ROUND(I545*H545,2)</f>
        <v>0</v>
      </c>
      <c r="BL545" s="18" t="s">
        <v>295</v>
      </c>
      <c r="BM545" s="230" t="s">
        <v>596</v>
      </c>
    </row>
    <row r="546" s="2" customFormat="1">
      <c r="A546" s="39"/>
      <c r="B546" s="40"/>
      <c r="C546" s="41"/>
      <c r="D546" s="232" t="s">
        <v>175</v>
      </c>
      <c r="E546" s="41"/>
      <c r="F546" s="233" t="s">
        <v>597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175</v>
      </c>
      <c r="AU546" s="18" t="s">
        <v>87</v>
      </c>
    </row>
    <row r="547" s="2" customFormat="1" ht="24" customHeight="1">
      <c r="A547" s="39"/>
      <c r="B547" s="40"/>
      <c r="C547" s="219" t="s">
        <v>598</v>
      </c>
      <c r="D547" s="219" t="s">
        <v>168</v>
      </c>
      <c r="E547" s="220" t="s">
        <v>599</v>
      </c>
      <c r="F547" s="221" t="s">
        <v>600</v>
      </c>
      <c r="G547" s="222" t="s">
        <v>189</v>
      </c>
      <c r="H547" s="223">
        <v>34.234000000000002</v>
      </c>
      <c r="I547" s="224"/>
      <c r="J547" s="225">
        <f>ROUND(I547*H547,2)</f>
        <v>0</v>
      </c>
      <c r="K547" s="221" t="s">
        <v>172</v>
      </c>
      <c r="L547" s="45"/>
      <c r="M547" s="226" t="s">
        <v>40</v>
      </c>
      <c r="N547" s="227" t="s">
        <v>48</v>
      </c>
      <c r="O547" s="85"/>
      <c r="P547" s="228">
        <f>O547*H547</f>
        <v>0</v>
      </c>
      <c r="Q547" s="228">
        <v>0.00040000000000000002</v>
      </c>
      <c r="R547" s="228">
        <f>Q547*H547</f>
        <v>0.013693600000000002</v>
      </c>
      <c r="S547" s="228">
        <v>0</v>
      </c>
      <c r="T547" s="229">
        <f>S547*H547</f>
        <v>0</v>
      </c>
      <c r="U547" s="39"/>
      <c r="V547" s="39"/>
      <c r="W547" s="39"/>
      <c r="X547" s="39"/>
      <c r="Y547" s="39"/>
      <c r="Z547" s="39"/>
      <c r="AA547" s="39"/>
      <c r="AB547" s="39"/>
      <c r="AC547" s="39"/>
      <c r="AD547" s="39"/>
      <c r="AE547" s="39"/>
      <c r="AR547" s="230" t="s">
        <v>295</v>
      </c>
      <c r="AT547" s="230" t="s">
        <v>168</v>
      </c>
      <c r="AU547" s="230" t="s">
        <v>87</v>
      </c>
      <c r="AY547" s="18" t="s">
        <v>165</v>
      </c>
      <c r="BE547" s="231">
        <f>IF(N547="základní",J547,0)</f>
        <v>0</v>
      </c>
      <c r="BF547" s="231">
        <f>IF(N547="snížená",J547,0)</f>
        <v>0</v>
      </c>
      <c r="BG547" s="231">
        <f>IF(N547="zákl. přenesená",J547,0)</f>
        <v>0</v>
      </c>
      <c r="BH547" s="231">
        <f>IF(N547="sníž. přenesená",J547,0)</f>
        <v>0</v>
      </c>
      <c r="BI547" s="231">
        <f>IF(N547="nulová",J547,0)</f>
        <v>0</v>
      </c>
      <c r="BJ547" s="18" t="s">
        <v>85</v>
      </c>
      <c r="BK547" s="231">
        <f>ROUND(I547*H547,2)</f>
        <v>0</v>
      </c>
      <c r="BL547" s="18" t="s">
        <v>295</v>
      </c>
      <c r="BM547" s="230" t="s">
        <v>601</v>
      </c>
    </row>
    <row r="548" s="2" customFormat="1">
      <c r="A548" s="39"/>
      <c r="B548" s="40"/>
      <c r="C548" s="41"/>
      <c r="D548" s="232" t="s">
        <v>175</v>
      </c>
      <c r="E548" s="41"/>
      <c r="F548" s="233" t="s">
        <v>602</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175</v>
      </c>
      <c r="AU548" s="18" t="s">
        <v>87</v>
      </c>
    </row>
    <row r="549" s="2" customFormat="1">
      <c r="A549" s="39"/>
      <c r="B549" s="40"/>
      <c r="C549" s="41"/>
      <c r="D549" s="232" t="s">
        <v>192</v>
      </c>
      <c r="E549" s="41"/>
      <c r="F549" s="268" t="s">
        <v>603</v>
      </c>
      <c r="G549" s="41"/>
      <c r="H549" s="41"/>
      <c r="I549" s="137"/>
      <c r="J549" s="41"/>
      <c r="K549" s="41"/>
      <c r="L549" s="45"/>
      <c r="M549" s="234"/>
      <c r="N549" s="235"/>
      <c r="O549" s="85"/>
      <c r="P549" s="85"/>
      <c r="Q549" s="85"/>
      <c r="R549" s="85"/>
      <c r="S549" s="85"/>
      <c r="T549" s="86"/>
      <c r="U549" s="39"/>
      <c r="V549" s="39"/>
      <c r="W549" s="39"/>
      <c r="X549" s="39"/>
      <c r="Y549" s="39"/>
      <c r="Z549" s="39"/>
      <c r="AA549" s="39"/>
      <c r="AB549" s="39"/>
      <c r="AC549" s="39"/>
      <c r="AD549" s="39"/>
      <c r="AE549" s="39"/>
      <c r="AT549" s="18" t="s">
        <v>192</v>
      </c>
      <c r="AU549" s="18" t="s">
        <v>87</v>
      </c>
    </row>
    <row r="550" s="13" customFormat="1">
      <c r="A550" s="13"/>
      <c r="B550" s="236"/>
      <c r="C550" s="237"/>
      <c r="D550" s="232" t="s">
        <v>177</v>
      </c>
      <c r="E550" s="238" t="s">
        <v>40</v>
      </c>
      <c r="F550" s="239" t="s">
        <v>542</v>
      </c>
      <c r="G550" s="237"/>
      <c r="H550" s="238" t="s">
        <v>40</v>
      </c>
      <c r="I550" s="240"/>
      <c r="J550" s="237"/>
      <c r="K550" s="237"/>
      <c r="L550" s="241"/>
      <c r="M550" s="242"/>
      <c r="N550" s="243"/>
      <c r="O550" s="243"/>
      <c r="P550" s="243"/>
      <c r="Q550" s="243"/>
      <c r="R550" s="243"/>
      <c r="S550" s="243"/>
      <c r="T550" s="244"/>
      <c r="U550" s="13"/>
      <c r="V550" s="13"/>
      <c r="W550" s="13"/>
      <c r="X550" s="13"/>
      <c r="Y550" s="13"/>
      <c r="Z550" s="13"/>
      <c r="AA550" s="13"/>
      <c r="AB550" s="13"/>
      <c r="AC550" s="13"/>
      <c r="AD550" s="13"/>
      <c r="AE550" s="13"/>
      <c r="AT550" s="245" t="s">
        <v>177</v>
      </c>
      <c r="AU550" s="245" t="s">
        <v>87</v>
      </c>
      <c r="AV550" s="13" t="s">
        <v>85</v>
      </c>
      <c r="AW550" s="13" t="s">
        <v>38</v>
      </c>
      <c r="AX550" s="13" t="s">
        <v>77</v>
      </c>
      <c r="AY550" s="245" t="s">
        <v>165</v>
      </c>
    </row>
    <row r="551" s="14" customFormat="1">
      <c r="A551" s="14"/>
      <c r="B551" s="246"/>
      <c r="C551" s="247"/>
      <c r="D551" s="232" t="s">
        <v>177</v>
      </c>
      <c r="E551" s="248" t="s">
        <v>40</v>
      </c>
      <c r="F551" s="249" t="s">
        <v>543</v>
      </c>
      <c r="G551" s="247"/>
      <c r="H551" s="250">
        <v>9.9000000000000004</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177</v>
      </c>
      <c r="AU551" s="256" t="s">
        <v>87</v>
      </c>
      <c r="AV551" s="14" t="s">
        <v>87</v>
      </c>
      <c r="AW551" s="14" t="s">
        <v>38</v>
      </c>
      <c r="AX551" s="14" t="s">
        <v>77</v>
      </c>
      <c r="AY551" s="256" t="s">
        <v>165</v>
      </c>
    </row>
    <row r="552" s="13" customFormat="1">
      <c r="A552" s="13"/>
      <c r="B552" s="236"/>
      <c r="C552" s="237"/>
      <c r="D552" s="232" t="s">
        <v>177</v>
      </c>
      <c r="E552" s="238" t="s">
        <v>40</v>
      </c>
      <c r="F552" s="239" t="s">
        <v>544</v>
      </c>
      <c r="G552" s="237"/>
      <c r="H552" s="238" t="s">
        <v>40</v>
      </c>
      <c r="I552" s="240"/>
      <c r="J552" s="237"/>
      <c r="K552" s="237"/>
      <c r="L552" s="241"/>
      <c r="M552" s="242"/>
      <c r="N552" s="243"/>
      <c r="O552" s="243"/>
      <c r="P552" s="243"/>
      <c r="Q552" s="243"/>
      <c r="R552" s="243"/>
      <c r="S552" s="243"/>
      <c r="T552" s="244"/>
      <c r="U552" s="13"/>
      <c r="V552" s="13"/>
      <c r="W552" s="13"/>
      <c r="X552" s="13"/>
      <c r="Y552" s="13"/>
      <c r="Z552" s="13"/>
      <c r="AA552" s="13"/>
      <c r="AB552" s="13"/>
      <c r="AC552" s="13"/>
      <c r="AD552" s="13"/>
      <c r="AE552" s="13"/>
      <c r="AT552" s="245" t="s">
        <v>177</v>
      </c>
      <c r="AU552" s="245" t="s">
        <v>87</v>
      </c>
      <c r="AV552" s="13" t="s">
        <v>85</v>
      </c>
      <c r="AW552" s="13" t="s">
        <v>38</v>
      </c>
      <c r="AX552" s="13" t="s">
        <v>77</v>
      </c>
      <c r="AY552" s="245" t="s">
        <v>165</v>
      </c>
    </row>
    <row r="553" s="14" customFormat="1">
      <c r="A553" s="14"/>
      <c r="B553" s="246"/>
      <c r="C553" s="247"/>
      <c r="D553" s="232" t="s">
        <v>177</v>
      </c>
      <c r="E553" s="248" t="s">
        <v>40</v>
      </c>
      <c r="F553" s="249" t="s">
        <v>545</v>
      </c>
      <c r="G553" s="247"/>
      <c r="H553" s="250">
        <v>14.513</v>
      </c>
      <c r="I553" s="251"/>
      <c r="J553" s="247"/>
      <c r="K553" s="247"/>
      <c r="L553" s="252"/>
      <c r="M553" s="253"/>
      <c r="N553" s="254"/>
      <c r="O553" s="254"/>
      <c r="P553" s="254"/>
      <c r="Q553" s="254"/>
      <c r="R553" s="254"/>
      <c r="S553" s="254"/>
      <c r="T553" s="255"/>
      <c r="U553" s="14"/>
      <c r="V553" s="14"/>
      <c r="W553" s="14"/>
      <c r="X553" s="14"/>
      <c r="Y553" s="14"/>
      <c r="Z553" s="14"/>
      <c r="AA553" s="14"/>
      <c r="AB553" s="14"/>
      <c r="AC553" s="14"/>
      <c r="AD553" s="14"/>
      <c r="AE553" s="14"/>
      <c r="AT553" s="256" t="s">
        <v>177</v>
      </c>
      <c r="AU553" s="256" t="s">
        <v>87</v>
      </c>
      <c r="AV553" s="14" t="s">
        <v>87</v>
      </c>
      <c r="AW553" s="14" t="s">
        <v>38</v>
      </c>
      <c r="AX553" s="14" t="s">
        <v>77</v>
      </c>
      <c r="AY553" s="256" t="s">
        <v>165</v>
      </c>
    </row>
    <row r="554" s="14" customFormat="1">
      <c r="A554" s="14"/>
      <c r="B554" s="246"/>
      <c r="C554" s="247"/>
      <c r="D554" s="232" t="s">
        <v>177</v>
      </c>
      <c r="E554" s="248" t="s">
        <v>40</v>
      </c>
      <c r="F554" s="249" t="s">
        <v>546</v>
      </c>
      <c r="G554" s="247"/>
      <c r="H554" s="250">
        <v>9.8209999999999997</v>
      </c>
      <c r="I554" s="251"/>
      <c r="J554" s="247"/>
      <c r="K554" s="247"/>
      <c r="L554" s="252"/>
      <c r="M554" s="253"/>
      <c r="N554" s="254"/>
      <c r="O554" s="254"/>
      <c r="P554" s="254"/>
      <c r="Q554" s="254"/>
      <c r="R554" s="254"/>
      <c r="S554" s="254"/>
      <c r="T554" s="255"/>
      <c r="U554" s="14"/>
      <c r="V554" s="14"/>
      <c r="W554" s="14"/>
      <c r="X554" s="14"/>
      <c r="Y554" s="14"/>
      <c r="Z554" s="14"/>
      <c r="AA554" s="14"/>
      <c r="AB554" s="14"/>
      <c r="AC554" s="14"/>
      <c r="AD554" s="14"/>
      <c r="AE554" s="14"/>
      <c r="AT554" s="256" t="s">
        <v>177</v>
      </c>
      <c r="AU554" s="256" t="s">
        <v>87</v>
      </c>
      <c r="AV554" s="14" t="s">
        <v>87</v>
      </c>
      <c r="AW554" s="14" t="s">
        <v>38</v>
      </c>
      <c r="AX554" s="14" t="s">
        <v>77</v>
      </c>
      <c r="AY554" s="256" t="s">
        <v>165</v>
      </c>
    </row>
    <row r="555" s="15" customFormat="1">
      <c r="A555" s="15"/>
      <c r="B555" s="257"/>
      <c r="C555" s="258"/>
      <c r="D555" s="232" t="s">
        <v>177</v>
      </c>
      <c r="E555" s="259" t="s">
        <v>40</v>
      </c>
      <c r="F555" s="260" t="s">
        <v>186</v>
      </c>
      <c r="G555" s="258"/>
      <c r="H555" s="261">
        <v>34.234000000000002</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177</v>
      </c>
      <c r="AU555" s="267" t="s">
        <v>87</v>
      </c>
      <c r="AV555" s="15" t="s">
        <v>173</v>
      </c>
      <c r="AW555" s="15" t="s">
        <v>38</v>
      </c>
      <c r="AX555" s="15" t="s">
        <v>85</v>
      </c>
      <c r="AY555" s="267" t="s">
        <v>165</v>
      </c>
    </row>
    <row r="556" s="2" customFormat="1" ht="16.5" customHeight="1">
      <c r="A556" s="39"/>
      <c r="B556" s="40"/>
      <c r="C556" s="219" t="s">
        <v>604</v>
      </c>
      <c r="D556" s="219" t="s">
        <v>168</v>
      </c>
      <c r="E556" s="220" t="s">
        <v>605</v>
      </c>
      <c r="F556" s="221" t="s">
        <v>606</v>
      </c>
      <c r="G556" s="222" t="s">
        <v>189</v>
      </c>
      <c r="H556" s="223">
        <v>34.234000000000002</v>
      </c>
      <c r="I556" s="224"/>
      <c r="J556" s="225">
        <f>ROUND(I556*H556,2)</f>
        <v>0</v>
      </c>
      <c r="K556" s="221" t="s">
        <v>172</v>
      </c>
      <c r="L556" s="45"/>
      <c r="M556" s="226" t="s">
        <v>40</v>
      </c>
      <c r="N556" s="227" t="s">
        <v>48</v>
      </c>
      <c r="O556" s="85"/>
      <c r="P556" s="228">
        <f>O556*H556</f>
        <v>0</v>
      </c>
      <c r="Q556" s="228">
        <v>1.0000000000000001E-05</v>
      </c>
      <c r="R556" s="228">
        <f>Q556*H556</f>
        <v>0.00034234000000000006</v>
      </c>
      <c r="S556" s="228">
        <v>0</v>
      </c>
      <c r="T556" s="229">
        <f>S556*H556</f>
        <v>0</v>
      </c>
      <c r="U556" s="39"/>
      <c r="V556" s="39"/>
      <c r="W556" s="39"/>
      <c r="X556" s="39"/>
      <c r="Y556" s="39"/>
      <c r="Z556" s="39"/>
      <c r="AA556" s="39"/>
      <c r="AB556" s="39"/>
      <c r="AC556" s="39"/>
      <c r="AD556" s="39"/>
      <c r="AE556" s="39"/>
      <c r="AR556" s="230" t="s">
        <v>295</v>
      </c>
      <c r="AT556" s="230" t="s">
        <v>168</v>
      </c>
      <c r="AU556" s="230" t="s">
        <v>87</v>
      </c>
      <c r="AY556" s="18" t="s">
        <v>165</v>
      </c>
      <c r="BE556" s="231">
        <f>IF(N556="základní",J556,0)</f>
        <v>0</v>
      </c>
      <c r="BF556" s="231">
        <f>IF(N556="snížená",J556,0)</f>
        <v>0</v>
      </c>
      <c r="BG556" s="231">
        <f>IF(N556="zákl. přenesená",J556,0)</f>
        <v>0</v>
      </c>
      <c r="BH556" s="231">
        <f>IF(N556="sníž. přenesená",J556,0)</f>
        <v>0</v>
      </c>
      <c r="BI556" s="231">
        <f>IF(N556="nulová",J556,0)</f>
        <v>0</v>
      </c>
      <c r="BJ556" s="18" t="s">
        <v>85</v>
      </c>
      <c r="BK556" s="231">
        <f>ROUND(I556*H556,2)</f>
        <v>0</v>
      </c>
      <c r="BL556" s="18" t="s">
        <v>295</v>
      </c>
      <c r="BM556" s="230" t="s">
        <v>607</v>
      </c>
    </row>
    <row r="557" s="2" customFormat="1">
      <c r="A557" s="39"/>
      <c r="B557" s="40"/>
      <c r="C557" s="41"/>
      <c r="D557" s="232" t="s">
        <v>175</v>
      </c>
      <c r="E557" s="41"/>
      <c r="F557" s="233" t="s">
        <v>608</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175</v>
      </c>
      <c r="AU557" s="18" t="s">
        <v>87</v>
      </c>
    </row>
    <row r="558" s="2" customFormat="1">
      <c r="A558" s="39"/>
      <c r="B558" s="40"/>
      <c r="C558" s="41"/>
      <c r="D558" s="232" t="s">
        <v>192</v>
      </c>
      <c r="E558" s="41"/>
      <c r="F558" s="268" t="s">
        <v>603</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192</v>
      </c>
      <c r="AU558" s="18" t="s">
        <v>87</v>
      </c>
    </row>
    <row r="559" s="13" customFormat="1">
      <c r="A559" s="13"/>
      <c r="B559" s="236"/>
      <c r="C559" s="237"/>
      <c r="D559" s="232" t="s">
        <v>177</v>
      </c>
      <c r="E559" s="238" t="s">
        <v>40</v>
      </c>
      <c r="F559" s="239" t="s">
        <v>542</v>
      </c>
      <c r="G559" s="237"/>
      <c r="H559" s="238" t="s">
        <v>40</v>
      </c>
      <c r="I559" s="240"/>
      <c r="J559" s="237"/>
      <c r="K559" s="237"/>
      <c r="L559" s="241"/>
      <c r="M559" s="242"/>
      <c r="N559" s="243"/>
      <c r="O559" s="243"/>
      <c r="P559" s="243"/>
      <c r="Q559" s="243"/>
      <c r="R559" s="243"/>
      <c r="S559" s="243"/>
      <c r="T559" s="244"/>
      <c r="U559" s="13"/>
      <c r="V559" s="13"/>
      <c r="W559" s="13"/>
      <c r="X559" s="13"/>
      <c r="Y559" s="13"/>
      <c r="Z559" s="13"/>
      <c r="AA559" s="13"/>
      <c r="AB559" s="13"/>
      <c r="AC559" s="13"/>
      <c r="AD559" s="13"/>
      <c r="AE559" s="13"/>
      <c r="AT559" s="245" t="s">
        <v>177</v>
      </c>
      <c r="AU559" s="245" t="s">
        <v>87</v>
      </c>
      <c r="AV559" s="13" t="s">
        <v>85</v>
      </c>
      <c r="AW559" s="13" t="s">
        <v>38</v>
      </c>
      <c r="AX559" s="13" t="s">
        <v>77</v>
      </c>
      <c r="AY559" s="245" t="s">
        <v>165</v>
      </c>
    </row>
    <row r="560" s="14" customFormat="1">
      <c r="A560" s="14"/>
      <c r="B560" s="246"/>
      <c r="C560" s="247"/>
      <c r="D560" s="232" t="s">
        <v>177</v>
      </c>
      <c r="E560" s="248" t="s">
        <v>40</v>
      </c>
      <c r="F560" s="249" t="s">
        <v>543</v>
      </c>
      <c r="G560" s="247"/>
      <c r="H560" s="250">
        <v>9.9000000000000004</v>
      </c>
      <c r="I560" s="251"/>
      <c r="J560" s="247"/>
      <c r="K560" s="247"/>
      <c r="L560" s="252"/>
      <c r="M560" s="253"/>
      <c r="N560" s="254"/>
      <c r="O560" s="254"/>
      <c r="P560" s="254"/>
      <c r="Q560" s="254"/>
      <c r="R560" s="254"/>
      <c r="S560" s="254"/>
      <c r="T560" s="255"/>
      <c r="U560" s="14"/>
      <c r="V560" s="14"/>
      <c r="W560" s="14"/>
      <c r="X560" s="14"/>
      <c r="Y560" s="14"/>
      <c r="Z560" s="14"/>
      <c r="AA560" s="14"/>
      <c r="AB560" s="14"/>
      <c r="AC560" s="14"/>
      <c r="AD560" s="14"/>
      <c r="AE560" s="14"/>
      <c r="AT560" s="256" t="s">
        <v>177</v>
      </c>
      <c r="AU560" s="256" t="s">
        <v>87</v>
      </c>
      <c r="AV560" s="14" t="s">
        <v>87</v>
      </c>
      <c r="AW560" s="14" t="s">
        <v>38</v>
      </c>
      <c r="AX560" s="14" t="s">
        <v>77</v>
      </c>
      <c r="AY560" s="256" t="s">
        <v>165</v>
      </c>
    </row>
    <row r="561" s="13" customFormat="1">
      <c r="A561" s="13"/>
      <c r="B561" s="236"/>
      <c r="C561" s="237"/>
      <c r="D561" s="232" t="s">
        <v>177</v>
      </c>
      <c r="E561" s="238" t="s">
        <v>40</v>
      </c>
      <c r="F561" s="239" t="s">
        <v>544</v>
      </c>
      <c r="G561" s="237"/>
      <c r="H561" s="238" t="s">
        <v>40</v>
      </c>
      <c r="I561" s="240"/>
      <c r="J561" s="237"/>
      <c r="K561" s="237"/>
      <c r="L561" s="241"/>
      <c r="M561" s="242"/>
      <c r="N561" s="243"/>
      <c r="O561" s="243"/>
      <c r="P561" s="243"/>
      <c r="Q561" s="243"/>
      <c r="R561" s="243"/>
      <c r="S561" s="243"/>
      <c r="T561" s="244"/>
      <c r="U561" s="13"/>
      <c r="V561" s="13"/>
      <c r="W561" s="13"/>
      <c r="X561" s="13"/>
      <c r="Y561" s="13"/>
      <c r="Z561" s="13"/>
      <c r="AA561" s="13"/>
      <c r="AB561" s="13"/>
      <c r="AC561" s="13"/>
      <c r="AD561" s="13"/>
      <c r="AE561" s="13"/>
      <c r="AT561" s="245" t="s">
        <v>177</v>
      </c>
      <c r="AU561" s="245" t="s">
        <v>87</v>
      </c>
      <c r="AV561" s="13" t="s">
        <v>85</v>
      </c>
      <c r="AW561" s="13" t="s">
        <v>38</v>
      </c>
      <c r="AX561" s="13" t="s">
        <v>77</v>
      </c>
      <c r="AY561" s="245" t="s">
        <v>165</v>
      </c>
    </row>
    <row r="562" s="14" customFormat="1">
      <c r="A562" s="14"/>
      <c r="B562" s="246"/>
      <c r="C562" s="247"/>
      <c r="D562" s="232" t="s">
        <v>177</v>
      </c>
      <c r="E562" s="248" t="s">
        <v>40</v>
      </c>
      <c r="F562" s="249" t="s">
        <v>545</v>
      </c>
      <c r="G562" s="247"/>
      <c r="H562" s="250">
        <v>14.513</v>
      </c>
      <c r="I562" s="251"/>
      <c r="J562" s="247"/>
      <c r="K562" s="247"/>
      <c r="L562" s="252"/>
      <c r="M562" s="253"/>
      <c r="N562" s="254"/>
      <c r="O562" s="254"/>
      <c r="P562" s="254"/>
      <c r="Q562" s="254"/>
      <c r="R562" s="254"/>
      <c r="S562" s="254"/>
      <c r="T562" s="255"/>
      <c r="U562" s="14"/>
      <c r="V562" s="14"/>
      <c r="W562" s="14"/>
      <c r="X562" s="14"/>
      <c r="Y562" s="14"/>
      <c r="Z562" s="14"/>
      <c r="AA562" s="14"/>
      <c r="AB562" s="14"/>
      <c r="AC562" s="14"/>
      <c r="AD562" s="14"/>
      <c r="AE562" s="14"/>
      <c r="AT562" s="256" t="s">
        <v>177</v>
      </c>
      <c r="AU562" s="256" t="s">
        <v>87</v>
      </c>
      <c r="AV562" s="14" t="s">
        <v>87</v>
      </c>
      <c r="AW562" s="14" t="s">
        <v>38</v>
      </c>
      <c r="AX562" s="14" t="s">
        <v>77</v>
      </c>
      <c r="AY562" s="256" t="s">
        <v>165</v>
      </c>
    </row>
    <row r="563" s="14" customFormat="1">
      <c r="A563" s="14"/>
      <c r="B563" s="246"/>
      <c r="C563" s="247"/>
      <c r="D563" s="232" t="s">
        <v>177</v>
      </c>
      <c r="E563" s="248" t="s">
        <v>40</v>
      </c>
      <c r="F563" s="249" t="s">
        <v>546</v>
      </c>
      <c r="G563" s="247"/>
      <c r="H563" s="250">
        <v>9.8209999999999997</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177</v>
      </c>
      <c r="AU563" s="256" t="s">
        <v>87</v>
      </c>
      <c r="AV563" s="14" t="s">
        <v>87</v>
      </c>
      <c r="AW563" s="14" t="s">
        <v>38</v>
      </c>
      <c r="AX563" s="14" t="s">
        <v>77</v>
      </c>
      <c r="AY563" s="256" t="s">
        <v>165</v>
      </c>
    </row>
    <row r="564" s="15" customFormat="1">
      <c r="A564" s="15"/>
      <c r="B564" s="257"/>
      <c r="C564" s="258"/>
      <c r="D564" s="232" t="s">
        <v>177</v>
      </c>
      <c r="E564" s="259" t="s">
        <v>40</v>
      </c>
      <c r="F564" s="260" t="s">
        <v>186</v>
      </c>
      <c r="G564" s="258"/>
      <c r="H564" s="261">
        <v>34.234000000000002</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177</v>
      </c>
      <c r="AU564" s="267" t="s">
        <v>87</v>
      </c>
      <c r="AV564" s="15" t="s">
        <v>173</v>
      </c>
      <c r="AW564" s="15" t="s">
        <v>38</v>
      </c>
      <c r="AX564" s="15" t="s">
        <v>85</v>
      </c>
      <c r="AY564" s="267" t="s">
        <v>165</v>
      </c>
    </row>
    <row r="565" s="2" customFormat="1" ht="24" customHeight="1">
      <c r="A565" s="39"/>
      <c r="B565" s="40"/>
      <c r="C565" s="219" t="s">
        <v>609</v>
      </c>
      <c r="D565" s="219" t="s">
        <v>168</v>
      </c>
      <c r="E565" s="220" t="s">
        <v>610</v>
      </c>
      <c r="F565" s="221" t="s">
        <v>611</v>
      </c>
      <c r="G565" s="222" t="s">
        <v>398</v>
      </c>
      <c r="H565" s="223">
        <v>9.4350000000000005</v>
      </c>
      <c r="I565" s="224"/>
      <c r="J565" s="225">
        <f>ROUND(I565*H565,2)</f>
        <v>0</v>
      </c>
      <c r="K565" s="221" t="s">
        <v>172</v>
      </c>
      <c r="L565" s="45"/>
      <c r="M565" s="226" t="s">
        <v>40</v>
      </c>
      <c r="N565" s="227" t="s">
        <v>48</v>
      </c>
      <c r="O565" s="85"/>
      <c r="P565" s="228">
        <f>O565*H565</f>
        <v>0</v>
      </c>
      <c r="Q565" s="228">
        <v>0</v>
      </c>
      <c r="R565" s="228">
        <f>Q565*H565</f>
        <v>0</v>
      </c>
      <c r="S565" s="228">
        <v>0</v>
      </c>
      <c r="T565" s="229">
        <f>S565*H565</f>
        <v>0</v>
      </c>
      <c r="U565" s="39"/>
      <c r="V565" s="39"/>
      <c r="W565" s="39"/>
      <c r="X565" s="39"/>
      <c r="Y565" s="39"/>
      <c r="Z565" s="39"/>
      <c r="AA565" s="39"/>
      <c r="AB565" s="39"/>
      <c r="AC565" s="39"/>
      <c r="AD565" s="39"/>
      <c r="AE565" s="39"/>
      <c r="AR565" s="230" t="s">
        <v>295</v>
      </c>
      <c r="AT565" s="230" t="s">
        <v>168</v>
      </c>
      <c r="AU565" s="230" t="s">
        <v>87</v>
      </c>
      <c r="AY565" s="18" t="s">
        <v>165</v>
      </c>
      <c r="BE565" s="231">
        <f>IF(N565="základní",J565,0)</f>
        <v>0</v>
      </c>
      <c r="BF565" s="231">
        <f>IF(N565="snížená",J565,0)</f>
        <v>0</v>
      </c>
      <c r="BG565" s="231">
        <f>IF(N565="zákl. přenesená",J565,0)</f>
        <v>0</v>
      </c>
      <c r="BH565" s="231">
        <f>IF(N565="sníž. přenesená",J565,0)</f>
        <v>0</v>
      </c>
      <c r="BI565" s="231">
        <f>IF(N565="nulová",J565,0)</f>
        <v>0</v>
      </c>
      <c r="BJ565" s="18" t="s">
        <v>85</v>
      </c>
      <c r="BK565" s="231">
        <f>ROUND(I565*H565,2)</f>
        <v>0</v>
      </c>
      <c r="BL565" s="18" t="s">
        <v>295</v>
      </c>
      <c r="BM565" s="230" t="s">
        <v>612</v>
      </c>
    </row>
    <row r="566" s="2" customFormat="1">
      <c r="A566" s="39"/>
      <c r="B566" s="40"/>
      <c r="C566" s="41"/>
      <c r="D566" s="232" t="s">
        <v>175</v>
      </c>
      <c r="E566" s="41"/>
      <c r="F566" s="233" t="s">
        <v>613</v>
      </c>
      <c r="G566" s="41"/>
      <c r="H566" s="41"/>
      <c r="I566" s="137"/>
      <c r="J566" s="41"/>
      <c r="K566" s="41"/>
      <c r="L566" s="45"/>
      <c r="M566" s="234"/>
      <c r="N566" s="235"/>
      <c r="O566" s="85"/>
      <c r="P566" s="85"/>
      <c r="Q566" s="85"/>
      <c r="R566" s="85"/>
      <c r="S566" s="85"/>
      <c r="T566" s="86"/>
      <c r="U566" s="39"/>
      <c r="V566" s="39"/>
      <c r="W566" s="39"/>
      <c r="X566" s="39"/>
      <c r="Y566" s="39"/>
      <c r="Z566" s="39"/>
      <c r="AA566" s="39"/>
      <c r="AB566" s="39"/>
      <c r="AC566" s="39"/>
      <c r="AD566" s="39"/>
      <c r="AE566" s="39"/>
      <c r="AT566" s="18" t="s">
        <v>175</v>
      </c>
      <c r="AU566" s="18" t="s">
        <v>87</v>
      </c>
    </row>
    <row r="567" s="2" customFormat="1" ht="24" customHeight="1">
      <c r="A567" s="39"/>
      <c r="B567" s="40"/>
      <c r="C567" s="219" t="s">
        <v>614</v>
      </c>
      <c r="D567" s="219" t="s">
        <v>168</v>
      </c>
      <c r="E567" s="220" t="s">
        <v>615</v>
      </c>
      <c r="F567" s="221" t="s">
        <v>616</v>
      </c>
      <c r="G567" s="222" t="s">
        <v>398</v>
      </c>
      <c r="H567" s="223">
        <v>0.058000000000000003</v>
      </c>
      <c r="I567" s="224"/>
      <c r="J567" s="225">
        <f>ROUND(I567*H567,2)</f>
        <v>0</v>
      </c>
      <c r="K567" s="221" t="s">
        <v>172</v>
      </c>
      <c r="L567" s="45"/>
      <c r="M567" s="226" t="s">
        <v>40</v>
      </c>
      <c r="N567" s="227" t="s">
        <v>48</v>
      </c>
      <c r="O567" s="85"/>
      <c r="P567" s="228">
        <f>O567*H567</f>
        <v>0</v>
      </c>
      <c r="Q567" s="228">
        <v>0</v>
      </c>
      <c r="R567" s="228">
        <f>Q567*H567</f>
        <v>0</v>
      </c>
      <c r="S567" s="228">
        <v>0</v>
      </c>
      <c r="T567" s="229">
        <f>S567*H567</f>
        <v>0</v>
      </c>
      <c r="U567" s="39"/>
      <c r="V567" s="39"/>
      <c r="W567" s="39"/>
      <c r="X567" s="39"/>
      <c r="Y567" s="39"/>
      <c r="Z567" s="39"/>
      <c r="AA567" s="39"/>
      <c r="AB567" s="39"/>
      <c r="AC567" s="39"/>
      <c r="AD567" s="39"/>
      <c r="AE567" s="39"/>
      <c r="AR567" s="230" t="s">
        <v>295</v>
      </c>
      <c r="AT567" s="230" t="s">
        <v>168</v>
      </c>
      <c r="AU567" s="230" t="s">
        <v>87</v>
      </c>
      <c r="AY567" s="18" t="s">
        <v>165</v>
      </c>
      <c r="BE567" s="231">
        <f>IF(N567="základní",J567,0)</f>
        <v>0</v>
      </c>
      <c r="BF567" s="231">
        <f>IF(N567="snížená",J567,0)</f>
        <v>0</v>
      </c>
      <c r="BG567" s="231">
        <f>IF(N567="zákl. přenesená",J567,0)</f>
        <v>0</v>
      </c>
      <c r="BH567" s="231">
        <f>IF(N567="sníž. přenesená",J567,0)</f>
        <v>0</v>
      </c>
      <c r="BI567" s="231">
        <f>IF(N567="nulová",J567,0)</f>
        <v>0</v>
      </c>
      <c r="BJ567" s="18" t="s">
        <v>85</v>
      </c>
      <c r="BK567" s="231">
        <f>ROUND(I567*H567,2)</f>
        <v>0</v>
      </c>
      <c r="BL567" s="18" t="s">
        <v>295</v>
      </c>
      <c r="BM567" s="230" t="s">
        <v>617</v>
      </c>
    </row>
    <row r="568" s="2" customFormat="1">
      <c r="A568" s="39"/>
      <c r="B568" s="40"/>
      <c r="C568" s="41"/>
      <c r="D568" s="232" t="s">
        <v>175</v>
      </c>
      <c r="E568" s="41"/>
      <c r="F568" s="233" t="s">
        <v>618</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175</v>
      </c>
      <c r="AU568" s="18" t="s">
        <v>87</v>
      </c>
    </row>
    <row r="569" s="2" customFormat="1">
      <c r="A569" s="39"/>
      <c r="B569" s="40"/>
      <c r="C569" s="41"/>
      <c r="D569" s="232" t="s">
        <v>192</v>
      </c>
      <c r="E569" s="41"/>
      <c r="F569" s="268" t="s">
        <v>619</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192</v>
      </c>
      <c r="AU569" s="18" t="s">
        <v>87</v>
      </c>
    </row>
    <row r="570" s="2" customFormat="1" ht="24" customHeight="1">
      <c r="A570" s="39"/>
      <c r="B570" s="40"/>
      <c r="C570" s="219" t="s">
        <v>620</v>
      </c>
      <c r="D570" s="219" t="s">
        <v>168</v>
      </c>
      <c r="E570" s="220" t="s">
        <v>621</v>
      </c>
      <c r="F570" s="221" t="s">
        <v>622</v>
      </c>
      <c r="G570" s="222" t="s">
        <v>398</v>
      </c>
      <c r="H570" s="223">
        <v>0.058000000000000003</v>
      </c>
      <c r="I570" s="224"/>
      <c r="J570" s="225">
        <f>ROUND(I570*H570,2)</f>
        <v>0</v>
      </c>
      <c r="K570" s="221" t="s">
        <v>172</v>
      </c>
      <c r="L570" s="45"/>
      <c r="M570" s="226" t="s">
        <v>40</v>
      </c>
      <c r="N570" s="227" t="s">
        <v>48</v>
      </c>
      <c r="O570" s="85"/>
      <c r="P570" s="228">
        <f>O570*H570</f>
        <v>0</v>
      </c>
      <c r="Q570" s="228">
        <v>0</v>
      </c>
      <c r="R570" s="228">
        <f>Q570*H570</f>
        <v>0</v>
      </c>
      <c r="S570" s="228">
        <v>0</v>
      </c>
      <c r="T570" s="229">
        <f>S570*H570</f>
        <v>0</v>
      </c>
      <c r="U570" s="39"/>
      <c r="V570" s="39"/>
      <c r="W570" s="39"/>
      <c r="X570" s="39"/>
      <c r="Y570" s="39"/>
      <c r="Z570" s="39"/>
      <c r="AA570" s="39"/>
      <c r="AB570" s="39"/>
      <c r="AC570" s="39"/>
      <c r="AD570" s="39"/>
      <c r="AE570" s="39"/>
      <c r="AR570" s="230" t="s">
        <v>295</v>
      </c>
      <c r="AT570" s="230" t="s">
        <v>168</v>
      </c>
      <c r="AU570" s="230" t="s">
        <v>87</v>
      </c>
      <c r="AY570" s="18" t="s">
        <v>165</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295</v>
      </c>
      <c r="BM570" s="230" t="s">
        <v>623</v>
      </c>
    </row>
    <row r="571" s="2" customFormat="1">
      <c r="A571" s="39"/>
      <c r="B571" s="40"/>
      <c r="C571" s="41"/>
      <c r="D571" s="232" t="s">
        <v>175</v>
      </c>
      <c r="E571" s="41"/>
      <c r="F571" s="233" t="s">
        <v>624</v>
      </c>
      <c r="G571" s="41"/>
      <c r="H571" s="41"/>
      <c r="I571" s="137"/>
      <c r="J571" s="41"/>
      <c r="K571" s="41"/>
      <c r="L571" s="45"/>
      <c r="M571" s="234"/>
      <c r="N571" s="235"/>
      <c r="O571" s="85"/>
      <c r="P571" s="85"/>
      <c r="Q571" s="85"/>
      <c r="R571" s="85"/>
      <c r="S571" s="85"/>
      <c r="T571" s="86"/>
      <c r="U571" s="39"/>
      <c r="V571" s="39"/>
      <c r="W571" s="39"/>
      <c r="X571" s="39"/>
      <c r="Y571" s="39"/>
      <c r="Z571" s="39"/>
      <c r="AA571" s="39"/>
      <c r="AB571" s="39"/>
      <c r="AC571" s="39"/>
      <c r="AD571" s="39"/>
      <c r="AE571" s="39"/>
      <c r="AT571" s="18" t="s">
        <v>175</v>
      </c>
      <c r="AU571" s="18" t="s">
        <v>87</v>
      </c>
    </row>
    <row r="572" s="2" customFormat="1">
      <c r="A572" s="39"/>
      <c r="B572" s="40"/>
      <c r="C572" s="41"/>
      <c r="D572" s="232" t="s">
        <v>192</v>
      </c>
      <c r="E572" s="41"/>
      <c r="F572" s="268" t="s">
        <v>619</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192</v>
      </c>
      <c r="AU572" s="18" t="s">
        <v>87</v>
      </c>
    </row>
    <row r="573" s="12" customFormat="1" ht="22.8" customHeight="1">
      <c r="A573" s="12"/>
      <c r="B573" s="203"/>
      <c r="C573" s="204"/>
      <c r="D573" s="205" t="s">
        <v>76</v>
      </c>
      <c r="E573" s="217" t="s">
        <v>625</v>
      </c>
      <c r="F573" s="217" t="s">
        <v>626</v>
      </c>
      <c r="G573" s="204"/>
      <c r="H573" s="204"/>
      <c r="I573" s="207"/>
      <c r="J573" s="218">
        <f>BK573</f>
        <v>0</v>
      </c>
      <c r="K573" s="204"/>
      <c r="L573" s="209"/>
      <c r="M573" s="210"/>
      <c r="N573" s="211"/>
      <c r="O573" s="211"/>
      <c r="P573" s="212">
        <f>SUM(P574:P617)</f>
        <v>0</v>
      </c>
      <c r="Q573" s="211"/>
      <c r="R573" s="212">
        <f>SUM(R574:R617)</f>
        <v>0.10005000000000003</v>
      </c>
      <c r="S573" s="211"/>
      <c r="T573" s="213">
        <f>SUM(T574:T617)</f>
        <v>0.038790000000000005</v>
      </c>
      <c r="U573" s="12"/>
      <c r="V573" s="12"/>
      <c r="W573" s="12"/>
      <c r="X573" s="12"/>
      <c r="Y573" s="12"/>
      <c r="Z573" s="12"/>
      <c r="AA573" s="12"/>
      <c r="AB573" s="12"/>
      <c r="AC573" s="12"/>
      <c r="AD573" s="12"/>
      <c r="AE573" s="12"/>
      <c r="AR573" s="214" t="s">
        <v>87</v>
      </c>
      <c r="AT573" s="215" t="s">
        <v>76</v>
      </c>
      <c r="AU573" s="215" t="s">
        <v>85</v>
      </c>
      <c r="AY573" s="214" t="s">
        <v>165</v>
      </c>
      <c r="BK573" s="216">
        <f>SUM(BK574:BK617)</f>
        <v>0</v>
      </c>
    </row>
    <row r="574" s="2" customFormat="1" ht="16.5" customHeight="1">
      <c r="A574" s="39"/>
      <c r="B574" s="40"/>
      <c r="C574" s="219" t="s">
        <v>627</v>
      </c>
      <c r="D574" s="219" t="s">
        <v>168</v>
      </c>
      <c r="E574" s="220" t="s">
        <v>628</v>
      </c>
      <c r="F574" s="221" t="s">
        <v>629</v>
      </c>
      <c r="G574" s="222" t="s">
        <v>571</v>
      </c>
      <c r="H574" s="223">
        <v>1</v>
      </c>
      <c r="I574" s="224"/>
      <c r="J574" s="225">
        <f>ROUND(I574*H574,2)</f>
        <v>0</v>
      </c>
      <c r="K574" s="221" t="s">
        <v>172</v>
      </c>
      <c r="L574" s="45"/>
      <c r="M574" s="226" t="s">
        <v>40</v>
      </c>
      <c r="N574" s="227" t="s">
        <v>48</v>
      </c>
      <c r="O574" s="85"/>
      <c r="P574" s="228">
        <f>O574*H574</f>
        <v>0</v>
      </c>
      <c r="Q574" s="228">
        <v>0</v>
      </c>
      <c r="R574" s="228">
        <f>Q574*H574</f>
        <v>0</v>
      </c>
      <c r="S574" s="228">
        <v>0.01933</v>
      </c>
      <c r="T574" s="229">
        <f>S574*H574</f>
        <v>0.01933</v>
      </c>
      <c r="U574" s="39"/>
      <c r="V574" s="39"/>
      <c r="W574" s="39"/>
      <c r="X574" s="39"/>
      <c r="Y574" s="39"/>
      <c r="Z574" s="39"/>
      <c r="AA574" s="39"/>
      <c r="AB574" s="39"/>
      <c r="AC574" s="39"/>
      <c r="AD574" s="39"/>
      <c r="AE574" s="39"/>
      <c r="AR574" s="230" t="s">
        <v>295</v>
      </c>
      <c r="AT574" s="230" t="s">
        <v>168</v>
      </c>
      <c r="AU574" s="230" t="s">
        <v>87</v>
      </c>
      <c r="AY574" s="18" t="s">
        <v>165</v>
      </c>
      <c r="BE574" s="231">
        <f>IF(N574="základní",J574,0)</f>
        <v>0</v>
      </c>
      <c r="BF574" s="231">
        <f>IF(N574="snížená",J574,0)</f>
        <v>0</v>
      </c>
      <c r="BG574" s="231">
        <f>IF(N574="zákl. přenesená",J574,0)</f>
        <v>0</v>
      </c>
      <c r="BH574" s="231">
        <f>IF(N574="sníž. přenesená",J574,0)</f>
        <v>0</v>
      </c>
      <c r="BI574" s="231">
        <f>IF(N574="nulová",J574,0)</f>
        <v>0</v>
      </c>
      <c r="BJ574" s="18" t="s">
        <v>85</v>
      </c>
      <c r="BK574" s="231">
        <f>ROUND(I574*H574,2)</f>
        <v>0</v>
      </c>
      <c r="BL574" s="18" t="s">
        <v>295</v>
      </c>
      <c r="BM574" s="230" t="s">
        <v>630</v>
      </c>
    </row>
    <row r="575" s="2" customFormat="1">
      <c r="A575" s="39"/>
      <c r="B575" s="40"/>
      <c r="C575" s="41"/>
      <c r="D575" s="232" t="s">
        <v>175</v>
      </c>
      <c r="E575" s="41"/>
      <c r="F575" s="233" t="s">
        <v>631</v>
      </c>
      <c r="G575" s="41"/>
      <c r="H575" s="41"/>
      <c r="I575" s="137"/>
      <c r="J575" s="41"/>
      <c r="K575" s="41"/>
      <c r="L575" s="45"/>
      <c r="M575" s="234"/>
      <c r="N575" s="235"/>
      <c r="O575" s="85"/>
      <c r="P575" s="85"/>
      <c r="Q575" s="85"/>
      <c r="R575" s="85"/>
      <c r="S575" s="85"/>
      <c r="T575" s="86"/>
      <c r="U575" s="39"/>
      <c r="V575" s="39"/>
      <c r="W575" s="39"/>
      <c r="X575" s="39"/>
      <c r="Y575" s="39"/>
      <c r="Z575" s="39"/>
      <c r="AA575" s="39"/>
      <c r="AB575" s="39"/>
      <c r="AC575" s="39"/>
      <c r="AD575" s="39"/>
      <c r="AE575" s="39"/>
      <c r="AT575" s="18" t="s">
        <v>175</v>
      </c>
      <c r="AU575" s="18" t="s">
        <v>87</v>
      </c>
    </row>
    <row r="576" s="2" customFormat="1" ht="24" customHeight="1">
      <c r="A576" s="39"/>
      <c r="B576" s="40"/>
      <c r="C576" s="219" t="s">
        <v>632</v>
      </c>
      <c r="D576" s="219" t="s">
        <v>168</v>
      </c>
      <c r="E576" s="220" t="s">
        <v>633</v>
      </c>
      <c r="F576" s="221" t="s">
        <v>634</v>
      </c>
      <c r="G576" s="222" t="s">
        <v>571</v>
      </c>
      <c r="H576" s="223">
        <v>1</v>
      </c>
      <c r="I576" s="224"/>
      <c r="J576" s="225">
        <f>ROUND(I576*H576,2)</f>
        <v>0</v>
      </c>
      <c r="K576" s="221" t="s">
        <v>172</v>
      </c>
      <c r="L576" s="45"/>
      <c r="M576" s="226" t="s">
        <v>40</v>
      </c>
      <c r="N576" s="227" t="s">
        <v>48</v>
      </c>
      <c r="O576" s="85"/>
      <c r="P576" s="228">
        <f>O576*H576</f>
        <v>0</v>
      </c>
      <c r="Q576" s="228">
        <v>0.023199999999999998</v>
      </c>
      <c r="R576" s="228">
        <f>Q576*H576</f>
        <v>0.023199999999999998</v>
      </c>
      <c r="S576" s="228">
        <v>0</v>
      </c>
      <c r="T576" s="229">
        <f>S576*H576</f>
        <v>0</v>
      </c>
      <c r="U576" s="39"/>
      <c r="V576" s="39"/>
      <c r="W576" s="39"/>
      <c r="X576" s="39"/>
      <c r="Y576" s="39"/>
      <c r="Z576" s="39"/>
      <c r="AA576" s="39"/>
      <c r="AB576" s="39"/>
      <c r="AC576" s="39"/>
      <c r="AD576" s="39"/>
      <c r="AE576" s="39"/>
      <c r="AR576" s="230" t="s">
        <v>295</v>
      </c>
      <c r="AT576" s="230" t="s">
        <v>168</v>
      </c>
      <c r="AU576" s="230" t="s">
        <v>87</v>
      </c>
      <c r="AY576" s="18" t="s">
        <v>165</v>
      </c>
      <c r="BE576" s="231">
        <f>IF(N576="základní",J576,0)</f>
        <v>0</v>
      </c>
      <c r="BF576" s="231">
        <f>IF(N576="snížená",J576,0)</f>
        <v>0</v>
      </c>
      <c r="BG576" s="231">
        <f>IF(N576="zákl. přenesená",J576,0)</f>
        <v>0</v>
      </c>
      <c r="BH576" s="231">
        <f>IF(N576="sníž. přenesená",J576,0)</f>
        <v>0</v>
      </c>
      <c r="BI576" s="231">
        <f>IF(N576="nulová",J576,0)</f>
        <v>0</v>
      </c>
      <c r="BJ576" s="18" t="s">
        <v>85</v>
      </c>
      <c r="BK576" s="231">
        <f>ROUND(I576*H576,2)</f>
        <v>0</v>
      </c>
      <c r="BL576" s="18" t="s">
        <v>295</v>
      </c>
      <c r="BM576" s="230" t="s">
        <v>635</v>
      </c>
    </row>
    <row r="577" s="2" customFormat="1">
      <c r="A577" s="39"/>
      <c r="B577" s="40"/>
      <c r="C577" s="41"/>
      <c r="D577" s="232" t="s">
        <v>175</v>
      </c>
      <c r="E577" s="41"/>
      <c r="F577" s="233" t="s">
        <v>636</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175</v>
      </c>
      <c r="AU577" s="18" t="s">
        <v>87</v>
      </c>
    </row>
    <row r="578" s="2" customFormat="1">
      <c r="A578" s="39"/>
      <c r="B578" s="40"/>
      <c r="C578" s="41"/>
      <c r="D578" s="232" t="s">
        <v>192</v>
      </c>
      <c r="E578" s="41"/>
      <c r="F578" s="268" t="s">
        <v>637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192</v>
      </c>
      <c r="AU578" s="18" t="s">
        <v>87</v>
      </c>
    </row>
    <row r="579" s="2" customFormat="1" ht="16.5" customHeight="1">
      <c r="A579" s="39"/>
      <c r="B579" s="40"/>
      <c r="C579" s="219" t="s">
        <v>638</v>
      </c>
      <c r="D579" s="219" t="s">
        <v>168</v>
      </c>
      <c r="E579" s="220" t="s">
        <v>639</v>
      </c>
      <c r="F579" s="221" t="s">
        <v>640</v>
      </c>
      <c r="G579" s="222" t="s">
        <v>571</v>
      </c>
      <c r="H579" s="223">
        <v>1</v>
      </c>
      <c r="I579" s="224"/>
      <c r="J579" s="225">
        <f>ROUND(I579*H579,2)</f>
        <v>0</v>
      </c>
      <c r="K579" s="221" t="s">
        <v>172</v>
      </c>
      <c r="L579" s="45"/>
      <c r="M579" s="226" t="s">
        <v>40</v>
      </c>
      <c r="N579" s="227" t="s">
        <v>48</v>
      </c>
      <c r="O579" s="85"/>
      <c r="P579" s="228">
        <f>O579*H579</f>
        <v>0</v>
      </c>
      <c r="Q579" s="228">
        <v>0</v>
      </c>
      <c r="R579" s="228">
        <f>Q579*H579</f>
        <v>0</v>
      </c>
      <c r="S579" s="228">
        <v>0.019460000000000002</v>
      </c>
      <c r="T579" s="229">
        <f>S579*H579</f>
        <v>0.019460000000000002</v>
      </c>
      <c r="U579" s="39"/>
      <c r="V579" s="39"/>
      <c r="W579" s="39"/>
      <c r="X579" s="39"/>
      <c r="Y579" s="39"/>
      <c r="Z579" s="39"/>
      <c r="AA579" s="39"/>
      <c r="AB579" s="39"/>
      <c r="AC579" s="39"/>
      <c r="AD579" s="39"/>
      <c r="AE579" s="39"/>
      <c r="AR579" s="230" t="s">
        <v>295</v>
      </c>
      <c r="AT579" s="230" t="s">
        <v>168</v>
      </c>
      <c r="AU579" s="230" t="s">
        <v>87</v>
      </c>
      <c r="AY579" s="18" t="s">
        <v>165</v>
      </c>
      <c r="BE579" s="231">
        <f>IF(N579="základní",J579,0)</f>
        <v>0</v>
      </c>
      <c r="BF579" s="231">
        <f>IF(N579="snížená",J579,0)</f>
        <v>0</v>
      </c>
      <c r="BG579" s="231">
        <f>IF(N579="zákl. přenesená",J579,0)</f>
        <v>0</v>
      </c>
      <c r="BH579" s="231">
        <f>IF(N579="sníž. přenesená",J579,0)</f>
        <v>0</v>
      </c>
      <c r="BI579" s="231">
        <f>IF(N579="nulová",J579,0)</f>
        <v>0</v>
      </c>
      <c r="BJ579" s="18" t="s">
        <v>85</v>
      </c>
      <c r="BK579" s="231">
        <f>ROUND(I579*H579,2)</f>
        <v>0</v>
      </c>
      <c r="BL579" s="18" t="s">
        <v>295</v>
      </c>
      <c r="BM579" s="230" t="s">
        <v>641</v>
      </c>
    </row>
    <row r="580" s="2" customFormat="1">
      <c r="A580" s="39"/>
      <c r="B580" s="40"/>
      <c r="C580" s="41"/>
      <c r="D580" s="232" t="s">
        <v>175</v>
      </c>
      <c r="E580" s="41"/>
      <c r="F580" s="233" t="s">
        <v>642</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175</v>
      </c>
      <c r="AU580" s="18" t="s">
        <v>87</v>
      </c>
    </row>
    <row r="581" s="2" customFormat="1" ht="24" customHeight="1">
      <c r="A581" s="39"/>
      <c r="B581" s="40"/>
      <c r="C581" s="219" t="s">
        <v>643</v>
      </c>
      <c r="D581" s="219" t="s">
        <v>168</v>
      </c>
      <c r="E581" s="220" t="s">
        <v>644</v>
      </c>
      <c r="F581" s="221" t="s">
        <v>645</v>
      </c>
      <c r="G581" s="222" t="s">
        <v>571</v>
      </c>
      <c r="H581" s="223">
        <v>1</v>
      </c>
      <c r="I581" s="224"/>
      <c r="J581" s="225">
        <f>ROUND(I581*H581,2)</f>
        <v>0</v>
      </c>
      <c r="K581" s="221" t="s">
        <v>172</v>
      </c>
      <c r="L581" s="45"/>
      <c r="M581" s="226" t="s">
        <v>40</v>
      </c>
      <c r="N581" s="227" t="s">
        <v>48</v>
      </c>
      <c r="O581" s="85"/>
      <c r="P581" s="228">
        <f>O581*H581</f>
        <v>0</v>
      </c>
      <c r="Q581" s="228">
        <v>0.02775</v>
      </c>
      <c r="R581" s="228">
        <f>Q581*H581</f>
        <v>0.02775</v>
      </c>
      <c r="S581" s="228">
        <v>0</v>
      </c>
      <c r="T581" s="229">
        <f>S581*H581</f>
        <v>0</v>
      </c>
      <c r="U581" s="39"/>
      <c r="V581" s="39"/>
      <c r="W581" s="39"/>
      <c r="X581" s="39"/>
      <c r="Y581" s="39"/>
      <c r="Z581" s="39"/>
      <c r="AA581" s="39"/>
      <c r="AB581" s="39"/>
      <c r="AC581" s="39"/>
      <c r="AD581" s="39"/>
      <c r="AE581" s="39"/>
      <c r="AR581" s="230" t="s">
        <v>295</v>
      </c>
      <c r="AT581" s="230" t="s">
        <v>168</v>
      </c>
      <c r="AU581" s="230" t="s">
        <v>87</v>
      </c>
      <c r="AY581" s="18" t="s">
        <v>165</v>
      </c>
      <c r="BE581" s="231">
        <f>IF(N581="základní",J581,0)</f>
        <v>0</v>
      </c>
      <c r="BF581" s="231">
        <f>IF(N581="snížená",J581,0)</f>
        <v>0</v>
      </c>
      <c r="BG581" s="231">
        <f>IF(N581="zákl. přenesená",J581,0)</f>
        <v>0</v>
      </c>
      <c r="BH581" s="231">
        <f>IF(N581="sníž. přenesená",J581,0)</f>
        <v>0</v>
      </c>
      <c r="BI581" s="231">
        <f>IF(N581="nulová",J581,0)</f>
        <v>0</v>
      </c>
      <c r="BJ581" s="18" t="s">
        <v>85</v>
      </c>
      <c r="BK581" s="231">
        <f>ROUND(I581*H581,2)</f>
        <v>0</v>
      </c>
      <c r="BL581" s="18" t="s">
        <v>295</v>
      </c>
      <c r="BM581" s="230" t="s">
        <v>646</v>
      </c>
    </row>
    <row r="582" s="2" customFormat="1">
      <c r="A582" s="39"/>
      <c r="B582" s="40"/>
      <c r="C582" s="41"/>
      <c r="D582" s="232" t="s">
        <v>175</v>
      </c>
      <c r="E582" s="41"/>
      <c r="F582" s="233" t="s">
        <v>647</v>
      </c>
      <c r="G582" s="41"/>
      <c r="H582" s="41"/>
      <c r="I582" s="137"/>
      <c r="J582" s="41"/>
      <c r="K582" s="41"/>
      <c r="L582" s="45"/>
      <c r="M582" s="234"/>
      <c r="N582" s="235"/>
      <c r="O582" s="85"/>
      <c r="P582" s="85"/>
      <c r="Q582" s="85"/>
      <c r="R582" s="85"/>
      <c r="S582" s="85"/>
      <c r="T582" s="86"/>
      <c r="U582" s="39"/>
      <c r="V582" s="39"/>
      <c r="W582" s="39"/>
      <c r="X582" s="39"/>
      <c r="Y582" s="39"/>
      <c r="Z582" s="39"/>
      <c r="AA582" s="39"/>
      <c r="AB582" s="39"/>
      <c r="AC582" s="39"/>
      <c r="AD582" s="39"/>
      <c r="AE582" s="39"/>
      <c r="AT582" s="18" t="s">
        <v>175</v>
      </c>
      <c r="AU582" s="18" t="s">
        <v>87</v>
      </c>
    </row>
    <row r="583" s="2" customFormat="1">
      <c r="A583" s="39"/>
      <c r="B583" s="40"/>
      <c r="C583" s="41"/>
      <c r="D583" s="232" t="s">
        <v>192</v>
      </c>
      <c r="E583" s="41"/>
      <c r="F583" s="268" t="s">
        <v>648</v>
      </c>
      <c r="G583" s="41"/>
      <c r="H583" s="41"/>
      <c r="I583" s="137"/>
      <c r="J583" s="41"/>
      <c r="K583" s="41"/>
      <c r="L583" s="45"/>
      <c r="M583" s="234"/>
      <c r="N583" s="235"/>
      <c r="O583" s="85"/>
      <c r="P583" s="85"/>
      <c r="Q583" s="85"/>
      <c r="R583" s="85"/>
      <c r="S583" s="85"/>
      <c r="T583" s="86"/>
      <c r="U583" s="39"/>
      <c r="V583" s="39"/>
      <c r="W583" s="39"/>
      <c r="X583" s="39"/>
      <c r="Y583" s="39"/>
      <c r="Z583" s="39"/>
      <c r="AA583" s="39"/>
      <c r="AB583" s="39"/>
      <c r="AC583" s="39"/>
      <c r="AD583" s="39"/>
      <c r="AE583" s="39"/>
      <c r="AT583" s="18" t="s">
        <v>192</v>
      </c>
      <c r="AU583" s="18" t="s">
        <v>87</v>
      </c>
    </row>
    <row r="584" s="2" customFormat="1" ht="36" customHeight="1">
      <c r="A584" s="39"/>
      <c r="B584" s="40"/>
      <c r="C584" s="219" t="s">
        <v>649</v>
      </c>
      <c r="D584" s="219" t="s">
        <v>168</v>
      </c>
      <c r="E584" s="220" t="s">
        <v>650</v>
      </c>
      <c r="F584" s="221" t="s">
        <v>651</v>
      </c>
      <c r="G584" s="222" t="s">
        <v>571</v>
      </c>
      <c r="H584" s="223">
        <v>1</v>
      </c>
      <c r="I584" s="224"/>
      <c r="J584" s="225">
        <f>ROUND(I584*H584,2)</f>
        <v>0</v>
      </c>
      <c r="K584" s="221" t="s">
        <v>315</v>
      </c>
      <c r="L584" s="45"/>
      <c r="M584" s="226" t="s">
        <v>40</v>
      </c>
      <c r="N584" s="227" t="s">
        <v>48</v>
      </c>
      <c r="O584" s="85"/>
      <c r="P584" s="228">
        <f>O584*H584</f>
        <v>0</v>
      </c>
      <c r="Q584" s="228">
        <v>0.02921</v>
      </c>
      <c r="R584" s="228">
        <f>Q584*H584</f>
        <v>0.02921</v>
      </c>
      <c r="S584" s="228">
        <v>0</v>
      </c>
      <c r="T584" s="229">
        <f>S584*H584</f>
        <v>0</v>
      </c>
      <c r="U584" s="39"/>
      <c r="V584" s="39"/>
      <c r="W584" s="39"/>
      <c r="X584" s="39"/>
      <c r="Y584" s="39"/>
      <c r="Z584" s="39"/>
      <c r="AA584" s="39"/>
      <c r="AB584" s="39"/>
      <c r="AC584" s="39"/>
      <c r="AD584" s="39"/>
      <c r="AE584" s="39"/>
      <c r="AR584" s="230" t="s">
        <v>295</v>
      </c>
      <c r="AT584" s="230" t="s">
        <v>168</v>
      </c>
      <c r="AU584" s="230" t="s">
        <v>87</v>
      </c>
      <c r="AY584" s="18" t="s">
        <v>165</v>
      </c>
      <c r="BE584" s="231">
        <f>IF(N584="základní",J584,0)</f>
        <v>0</v>
      </c>
      <c r="BF584" s="231">
        <f>IF(N584="snížená",J584,0)</f>
        <v>0</v>
      </c>
      <c r="BG584" s="231">
        <f>IF(N584="zákl. přenesená",J584,0)</f>
        <v>0</v>
      </c>
      <c r="BH584" s="231">
        <f>IF(N584="sníž. přenesená",J584,0)</f>
        <v>0</v>
      </c>
      <c r="BI584" s="231">
        <f>IF(N584="nulová",J584,0)</f>
        <v>0</v>
      </c>
      <c r="BJ584" s="18" t="s">
        <v>85</v>
      </c>
      <c r="BK584" s="231">
        <f>ROUND(I584*H584,2)</f>
        <v>0</v>
      </c>
      <c r="BL584" s="18" t="s">
        <v>295</v>
      </c>
      <c r="BM584" s="230" t="s">
        <v>652</v>
      </c>
    </row>
    <row r="585" s="2" customFormat="1">
      <c r="A585" s="39"/>
      <c r="B585" s="40"/>
      <c r="C585" s="41"/>
      <c r="D585" s="232" t="s">
        <v>175</v>
      </c>
      <c r="E585" s="41"/>
      <c r="F585" s="233" t="s">
        <v>653</v>
      </c>
      <c r="G585" s="41"/>
      <c r="H585" s="41"/>
      <c r="I585" s="137"/>
      <c r="J585" s="41"/>
      <c r="K585" s="41"/>
      <c r="L585" s="45"/>
      <c r="M585" s="234"/>
      <c r="N585" s="235"/>
      <c r="O585" s="85"/>
      <c r="P585" s="85"/>
      <c r="Q585" s="85"/>
      <c r="R585" s="85"/>
      <c r="S585" s="85"/>
      <c r="T585" s="86"/>
      <c r="U585" s="39"/>
      <c r="V585" s="39"/>
      <c r="W585" s="39"/>
      <c r="X585" s="39"/>
      <c r="Y585" s="39"/>
      <c r="Z585" s="39"/>
      <c r="AA585" s="39"/>
      <c r="AB585" s="39"/>
      <c r="AC585" s="39"/>
      <c r="AD585" s="39"/>
      <c r="AE585" s="39"/>
      <c r="AT585" s="18" t="s">
        <v>175</v>
      </c>
      <c r="AU585" s="18" t="s">
        <v>87</v>
      </c>
    </row>
    <row r="586" s="2" customFormat="1">
      <c r="A586" s="39"/>
      <c r="B586" s="40"/>
      <c r="C586" s="41"/>
      <c r="D586" s="232" t="s">
        <v>192</v>
      </c>
      <c r="E586" s="41"/>
      <c r="F586" s="268" t="s">
        <v>654</v>
      </c>
      <c r="G586" s="41"/>
      <c r="H586" s="41"/>
      <c r="I586" s="137"/>
      <c r="J586" s="41"/>
      <c r="K586" s="41"/>
      <c r="L586" s="45"/>
      <c r="M586" s="234"/>
      <c r="N586" s="235"/>
      <c r="O586" s="85"/>
      <c r="P586" s="85"/>
      <c r="Q586" s="85"/>
      <c r="R586" s="85"/>
      <c r="S586" s="85"/>
      <c r="T586" s="86"/>
      <c r="U586" s="39"/>
      <c r="V586" s="39"/>
      <c r="W586" s="39"/>
      <c r="X586" s="39"/>
      <c r="Y586" s="39"/>
      <c r="Z586" s="39"/>
      <c r="AA586" s="39"/>
      <c r="AB586" s="39"/>
      <c r="AC586" s="39"/>
      <c r="AD586" s="39"/>
      <c r="AE586" s="39"/>
      <c r="AT586" s="18" t="s">
        <v>192</v>
      </c>
      <c r="AU586" s="18" t="s">
        <v>87</v>
      </c>
    </row>
    <row r="587" s="2" customFormat="1" ht="24" customHeight="1">
      <c r="A587" s="39"/>
      <c r="B587" s="40"/>
      <c r="C587" s="219" t="s">
        <v>655</v>
      </c>
      <c r="D587" s="219" t="s">
        <v>168</v>
      </c>
      <c r="E587" s="220" t="s">
        <v>656</v>
      </c>
      <c r="F587" s="221" t="s">
        <v>657</v>
      </c>
      <c r="G587" s="222" t="s">
        <v>571</v>
      </c>
      <c r="H587" s="223">
        <v>1</v>
      </c>
      <c r="I587" s="224"/>
      <c r="J587" s="225">
        <f>ROUND(I587*H587,2)</f>
        <v>0</v>
      </c>
      <c r="K587" s="221" t="s">
        <v>172</v>
      </c>
      <c r="L587" s="45"/>
      <c r="M587" s="226" t="s">
        <v>40</v>
      </c>
      <c r="N587" s="227" t="s">
        <v>48</v>
      </c>
      <c r="O587" s="85"/>
      <c r="P587" s="228">
        <f>O587*H587</f>
        <v>0</v>
      </c>
      <c r="Q587" s="228">
        <v>0.0024199999999999998</v>
      </c>
      <c r="R587" s="228">
        <f>Q587*H587</f>
        <v>0.0024199999999999998</v>
      </c>
      <c r="S587" s="228">
        <v>0</v>
      </c>
      <c r="T587" s="229">
        <f>S587*H587</f>
        <v>0</v>
      </c>
      <c r="U587" s="39"/>
      <c r="V587" s="39"/>
      <c r="W587" s="39"/>
      <c r="X587" s="39"/>
      <c r="Y587" s="39"/>
      <c r="Z587" s="39"/>
      <c r="AA587" s="39"/>
      <c r="AB587" s="39"/>
      <c r="AC587" s="39"/>
      <c r="AD587" s="39"/>
      <c r="AE587" s="39"/>
      <c r="AR587" s="230" t="s">
        <v>295</v>
      </c>
      <c r="AT587" s="230" t="s">
        <v>168</v>
      </c>
      <c r="AU587" s="230" t="s">
        <v>87</v>
      </c>
      <c r="AY587" s="18" t="s">
        <v>165</v>
      </c>
      <c r="BE587" s="231">
        <f>IF(N587="základní",J587,0)</f>
        <v>0</v>
      </c>
      <c r="BF587" s="231">
        <f>IF(N587="snížená",J587,0)</f>
        <v>0</v>
      </c>
      <c r="BG587" s="231">
        <f>IF(N587="zákl. přenesená",J587,0)</f>
        <v>0</v>
      </c>
      <c r="BH587" s="231">
        <f>IF(N587="sníž. přenesená",J587,0)</f>
        <v>0</v>
      </c>
      <c r="BI587" s="231">
        <f>IF(N587="nulová",J587,0)</f>
        <v>0</v>
      </c>
      <c r="BJ587" s="18" t="s">
        <v>85</v>
      </c>
      <c r="BK587" s="231">
        <f>ROUND(I587*H587,2)</f>
        <v>0</v>
      </c>
      <c r="BL587" s="18" t="s">
        <v>295</v>
      </c>
      <c r="BM587" s="230" t="s">
        <v>658</v>
      </c>
    </row>
    <row r="588" s="2" customFormat="1">
      <c r="A588" s="39"/>
      <c r="B588" s="40"/>
      <c r="C588" s="41"/>
      <c r="D588" s="232" t="s">
        <v>175</v>
      </c>
      <c r="E588" s="41"/>
      <c r="F588" s="233" t="s">
        <v>657</v>
      </c>
      <c r="G588" s="41"/>
      <c r="H588" s="41"/>
      <c r="I588" s="137"/>
      <c r="J588" s="41"/>
      <c r="K588" s="41"/>
      <c r="L588" s="45"/>
      <c r="M588" s="234"/>
      <c r="N588" s="235"/>
      <c r="O588" s="85"/>
      <c r="P588" s="85"/>
      <c r="Q588" s="85"/>
      <c r="R588" s="85"/>
      <c r="S588" s="85"/>
      <c r="T588" s="86"/>
      <c r="U588" s="39"/>
      <c r="V588" s="39"/>
      <c r="W588" s="39"/>
      <c r="X588" s="39"/>
      <c r="Y588" s="39"/>
      <c r="Z588" s="39"/>
      <c r="AA588" s="39"/>
      <c r="AB588" s="39"/>
      <c r="AC588" s="39"/>
      <c r="AD588" s="39"/>
      <c r="AE588" s="39"/>
      <c r="AT588" s="18" t="s">
        <v>175</v>
      </c>
      <c r="AU588" s="18" t="s">
        <v>87</v>
      </c>
    </row>
    <row r="589" s="2" customFormat="1" ht="24" customHeight="1">
      <c r="A589" s="39"/>
      <c r="B589" s="40"/>
      <c r="C589" s="219" t="s">
        <v>659</v>
      </c>
      <c r="D589" s="219" t="s">
        <v>168</v>
      </c>
      <c r="E589" s="220" t="s">
        <v>660</v>
      </c>
      <c r="F589" s="221" t="s">
        <v>661</v>
      </c>
      <c r="G589" s="222" t="s">
        <v>571</v>
      </c>
      <c r="H589" s="223">
        <v>1</v>
      </c>
      <c r="I589" s="224"/>
      <c r="J589" s="225">
        <f>ROUND(I589*H589,2)</f>
        <v>0</v>
      </c>
      <c r="K589" s="221" t="s">
        <v>172</v>
      </c>
      <c r="L589" s="45"/>
      <c r="M589" s="226" t="s">
        <v>40</v>
      </c>
      <c r="N589" s="227" t="s">
        <v>48</v>
      </c>
      <c r="O589" s="85"/>
      <c r="P589" s="228">
        <f>O589*H589</f>
        <v>0</v>
      </c>
      <c r="Q589" s="228">
        <v>0.00051999999999999995</v>
      </c>
      <c r="R589" s="228">
        <f>Q589*H589</f>
        <v>0.00051999999999999995</v>
      </c>
      <c r="S589" s="228">
        <v>0</v>
      </c>
      <c r="T589" s="229">
        <f>S589*H589</f>
        <v>0</v>
      </c>
      <c r="U589" s="39"/>
      <c r="V589" s="39"/>
      <c r="W589" s="39"/>
      <c r="X589" s="39"/>
      <c r="Y589" s="39"/>
      <c r="Z589" s="39"/>
      <c r="AA589" s="39"/>
      <c r="AB589" s="39"/>
      <c r="AC589" s="39"/>
      <c r="AD589" s="39"/>
      <c r="AE589" s="39"/>
      <c r="AR589" s="230" t="s">
        <v>295</v>
      </c>
      <c r="AT589" s="230" t="s">
        <v>168</v>
      </c>
      <c r="AU589" s="230" t="s">
        <v>87</v>
      </c>
      <c r="AY589" s="18" t="s">
        <v>165</v>
      </c>
      <c r="BE589" s="231">
        <f>IF(N589="základní",J589,0)</f>
        <v>0</v>
      </c>
      <c r="BF589" s="231">
        <f>IF(N589="snížená",J589,0)</f>
        <v>0</v>
      </c>
      <c r="BG589" s="231">
        <f>IF(N589="zákl. přenesená",J589,0)</f>
        <v>0</v>
      </c>
      <c r="BH589" s="231">
        <f>IF(N589="sníž. přenesená",J589,0)</f>
        <v>0</v>
      </c>
      <c r="BI589" s="231">
        <f>IF(N589="nulová",J589,0)</f>
        <v>0</v>
      </c>
      <c r="BJ589" s="18" t="s">
        <v>85</v>
      </c>
      <c r="BK589" s="231">
        <f>ROUND(I589*H589,2)</f>
        <v>0</v>
      </c>
      <c r="BL589" s="18" t="s">
        <v>295</v>
      </c>
      <c r="BM589" s="230" t="s">
        <v>662</v>
      </c>
    </row>
    <row r="590" s="2" customFormat="1">
      <c r="A590" s="39"/>
      <c r="B590" s="40"/>
      <c r="C590" s="41"/>
      <c r="D590" s="232" t="s">
        <v>175</v>
      </c>
      <c r="E590" s="41"/>
      <c r="F590" s="233" t="s">
        <v>663</v>
      </c>
      <c r="G590" s="41"/>
      <c r="H590" s="41"/>
      <c r="I590" s="137"/>
      <c r="J590" s="41"/>
      <c r="K590" s="41"/>
      <c r="L590" s="45"/>
      <c r="M590" s="234"/>
      <c r="N590" s="235"/>
      <c r="O590" s="85"/>
      <c r="P590" s="85"/>
      <c r="Q590" s="85"/>
      <c r="R590" s="85"/>
      <c r="S590" s="85"/>
      <c r="T590" s="86"/>
      <c r="U590" s="39"/>
      <c r="V590" s="39"/>
      <c r="W590" s="39"/>
      <c r="X590" s="39"/>
      <c r="Y590" s="39"/>
      <c r="Z590" s="39"/>
      <c r="AA590" s="39"/>
      <c r="AB590" s="39"/>
      <c r="AC590" s="39"/>
      <c r="AD590" s="39"/>
      <c r="AE590" s="39"/>
      <c r="AT590" s="18" t="s">
        <v>175</v>
      </c>
      <c r="AU590" s="18" t="s">
        <v>87</v>
      </c>
    </row>
    <row r="591" s="2" customFormat="1" ht="24" customHeight="1">
      <c r="A591" s="39"/>
      <c r="B591" s="40"/>
      <c r="C591" s="219" t="s">
        <v>664</v>
      </c>
      <c r="D591" s="219" t="s">
        <v>168</v>
      </c>
      <c r="E591" s="220" t="s">
        <v>665</v>
      </c>
      <c r="F591" s="221" t="s">
        <v>666</v>
      </c>
      <c r="G591" s="222" t="s">
        <v>571</v>
      </c>
      <c r="H591" s="223">
        <v>1</v>
      </c>
      <c r="I591" s="224"/>
      <c r="J591" s="225">
        <f>ROUND(I591*H591,2)</f>
        <v>0</v>
      </c>
      <c r="K591" s="221" t="s">
        <v>172</v>
      </c>
      <c r="L591" s="45"/>
      <c r="M591" s="226" t="s">
        <v>40</v>
      </c>
      <c r="N591" s="227" t="s">
        <v>48</v>
      </c>
      <c r="O591" s="85"/>
      <c r="P591" s="228">
        <f>O591*H591</f>
        <v>0</v>
      </c>
      <c r="Q591" s="228">
        <v>0.0011000000000000001</v>
      </c>
      <c r="R591" s="228">
        <f>Q591*H591</f>
        <v>0.0011000000000000001</v>
      </c>
      <c r="S591" s="228">
        <v>0</v>
      </c>
      <c r="T591" s="229">
        <f>S591*H591</f>
        <v>0</v>
      </c>
      <c r="U591" s="39"/>
      <c r="V591" s="39"/>
      <c r="W591" s="39"/>
      <c r="X591" s="39"/>
      <c r="Y591" s="39"/>
      <c r="Z591" s="39"/>
      <c r="AA591" s="39"/>
      <c r="AB591" s="39"/>
      <c r="AC591" s="39"/>
      <c r="AD591" s="39"/>
      <c r="AE591" s="39"/>
      <c r="AR591" s="230" t="s">
        <v>295</v>
      </c>
      <c r="AT591" s="230" t="s">
        <v>168</v>
      </c>
      <c r="AU591" s="230" t="s">
        <v>87</v>
      </c>
      <c r="AY591" s="18" t="s">
        <v>165</v>
      </c>
      <c r="BE591" s="231">
        <f>IF(N591="základní",J591,0)</f>
        <v>0</v>
      </c>
      <c r="BF591" s="231">
        <f>IF(N591="snížená",J591,0)</f>
        <v>0</v>
      </c>
      <c r="BG591" s="231">
        <f>IF(N591="zákl. přenesená",J591,0)</f>
        <v>0</v>
      </c>
      <c r="BH591" s="231">
        <f>IF(N591="sníž. přenesená",J591,0)</f>
        <v>0</v>
      </c>
      <c r="BI591" s="231">
        <f>IF(N591="nulová",J591,0)</f>
        <v>0</v>
      </c>
      <c r="BJ591" s="18" t="s">
        <v>85</v>
      </c>
      <c r="BK591" s="231">
        <f>ROUND(I591*H591,2)</f>
        <v>0</v>
      </c>
      <c r="BL591" s="18" t="s">
        <v>295</v>
      </c>
      <c r="BM591" s="230" t="s">
        <v>667</v>
      </c>
    </row>
    <row r="592" s="2" customFormat="1">
      <c r="A592" s="39"/>
      <c r="B592" s="40"/>
      <c r="C592" s="41"/>
      <c r="D592" s="232" t="s">
        <v>175</v>
      </c>
      <c r="E592" s="41"/>
      <c r="F592" s="233" t="s">
        <v>666</v>
      </c>
      <c r="G592" s="41"/>
      <c r="H592" s="41"/>
      <c r="I592" s="137"/>
      <c r="J592" s="41"/>
      <c r="K592" s="41"/>
      <c r="L592" s="45"/>
      <c r="M592" s="234"/>
      <c r="N592" s="235"/>
      <c r="O592" s="85"/>
      <c r="P592" s="85"/>
      <c r="Q592" s="85"/>
      <c r="R592" s="85"/>
      <c r="S592" s="85"/>
      <c r="T592" s="86"/>
      <c r="U592" s="39"/>
      <c r="V592" s="39"/>
      <c r="W592" s="39"/>
      <c r="X592" s="39"/>
      <c r="Y592" s="39"/>
      <c r="Z592" s="39"/>
      <c r="AA592" s="39"/>
      <c r="AB592" s="39"/>
      <c r="AC592" s="39"/>
      <c r="AD592" s="39"/>
      <c r="AE592" s="39"/>
      <c r="AT592" s="18" t="s">
        <v>175</v>
      </c>
      <c r="AU592" s="18" t="s">
        <v>87</v>
      </c>
    </row>
    <row r="593" s="2" customFormat="1" ht="16.5" customHeight="1">
      <c r="A593" s="39"/>
      <c r="B593" s="40"/>
      <c r="C593" s="219" t="s">
        <v>668</v>
      </c>
      <c r="D593" s="219" t="s">
        <v>168</v>
      </c>
      <c r="E593" s="220" t="s">
        <v>669</v>
      </c>
      <c r="F593" s="221" t="s">
        <v>670</v>
      </c>
      <c r="G593" s="222" t="s">
        <v>571</v>
      </c>
      <c r="H593" s="223">
        <v>2</v>
      </c>
      <c r="I593" s="224"/>
      <c r="J593" s="225">
        <f>ROUND(I593*H593,2)</f>
        <v>0</v>
      </c>
      <c r="K593" s="221" t="s">
        <v>172</v>
      </c>
      <c r="L593" s="45"/>
      <c r="M593" s="226" t="s">
        <v>40</v>
      </c>
      <c r="N593" s="227" t="s">
        <v>48</v>
      </c>
      <c r="O593" s="85"/>
      <c r="P593" s="228">
        <f>O593*H593</f>
        <v>0</v>
      </c>
      <c r="Q593" s="228">
        <v>0.00189</v>
      </c>
      <c r="R593" s="228">
        <f>Q593*H593</f>
        <v>0.0037799999999999999</v>
      </c>
      <c r="S593" s="228">
        <v>0</v>
      </c>
      <c r="T593" s="229">
        <f>S593*H593</f>
        <v>0</v>
      </c>
      <c r="U593" s="39"/>
      <c r="V593" s="39"/>
      <c r="W593" s="39"/>
      <c r="X593" s="39"/>
      <c r="Y593" s="39"/>
      <c r="Z593" s="39"/>
      <c r="AA593" s="39"/>
      <c r="AB593" s="39"/>
      <c r="AC593" s="39"/>
      <c r="AD593" s="39"/>
      <c r="AE593" s="39"/>
      <c r="AR593" s="230" t="s">
        <v>295</v>
      </c>
      <c r="AT593" s="230" t="s">
        <v>168</v>
      </c>
      <c r="AU593" s="230" t="s">
        <v>87</v>
      </c>
      <c r="AY593" s="18" t="s">
        <v>165</v>
      </c>
      <c r="BE593" s="231">
        <f>IF(N593="základní",J593,0)</f>
        <v>0</v>
      </c>
      <c r="BF593" s="231">
        <f>IF(N593="snížená",J593,0)</f>
        <v>0</v>
      </c>
      <c r="BG593" s="231">
        <f>IF(N593="zákl. přenesená",J593,0)</f>
        <v>0</v>
      </c>
      <c r="BH593" s="231">
        <f>IF(N593="sníž. přenesená",J593,0)</f>
        <v>0</v>
      </c>
      <c r="BI593" s="231">
        <f>IF(N593="nulová",J593,0)</f>
        <v>0</v>
      </c>
      <c r="BJ593" s="18" t="s">
        <v>85</v>
      </c>
      <c r="BK593" s="231">
        <f>ROUND(I593*H593,2)</f>
        <v>0</v>
      </c>
      <c r="BL593" s="18" t="s">
        <v>295</v>
      </c>
      <c r="BM593" s="230" t="s">
        <v>671</v>
      </c>
    </row>
    <row r="594" s="2" customFormat="1">
      <c r="A594" s="39"/>
      <c r="B594" s="40"/>
      <c r="C594" s="41"/>
      <c r="D594" s="232" t="s">
        <v>175</v>
      </c>
      <c r="E594" s="41"/>
      <c r="F594" s="233" t="s">
        <v>672</v>
      </c>
      <c r="G594" s="41"/>
      <c r="H594" s="41"/>
      <c r="I594" s="137"/>
      <c r="J594" s="41"/>
      <c r="K594" s="41"/>
      <c r="L594" s="45"/>
      <c r="M594" s="234"/>
      <c r="N594" s="235"/>
      <c r="O594" s="85"/>
      <c r="P594" s="85"/>
      <c r="Q594" s="85"/>
      <c r="R594" s="85"/>
      <c r="S594" s="85"/>
      <c r="T594" s="86"/>
      <c r="U594" s="39"/>
      <c r="V594" s="39"/>
      <c r="W594" s="39"/>
      <c r="X594" s="39"/>
      <c r="Y594" s="39"/>
      <c r="Z594" s="39"/>
      <c r="AA594" s="39"/>
      <c r="AB594" s="39"/>
      <c r="AC594" s="39"/>
      <c r="AD594" s="39"/>
      <c r="AE594" s="39"/>
      <c r="AT594" s="18" t="s">
        <v>175</v>
      </c>
      <c r="AU594" s="18" t="s">
        <v>87</v>
      </c>
    </row>
    <row r="595" s="14" customFormat="1">
      <c r="A595" s="14"/>
      <c r="B595" s="246"/>
      <c r="C595" s="247"/>
      <c r="D595" s="232" t="s">
        <v>177</v>
      </c>
      <c r="E595" s="248" t="s">
        <v>40</v>
      </c>
      <c r="F595" s="249" t="s">
        <v>87</v>
      </c>
      <c r="G595" s="247"/>
      <c r="H595" s="250">
        <v>2</v>
      </c>
      <c r="I595" s="251"/>
      <c r="J595" s="247"/>
      <c r="K595" s="247"/>
      <c r="L595" s="252"/>
      <c r="M595" s="253"/>
      <c r="N595" s="254"/>
      <c r="O595" s="254"/>
      <c r="P595" s="254"/>
      <c r="Q595" s="254"/>
      <c r="R595" s="254"/>
      <c r="S595" s="254"/>
      <c r="T595" s="255"/>
      <c r="U595" s="14"/>
      <c r="V595" s="14"/>
      <c r="W595" s="14"/>
      <c r="X595" s="14"/>
      <c r="Y595" s="14"/>
      <c r="Z595" s="14"/>
      <c r="AA595" s="14"/>
      <c r="AB595" s="14"/>
      <c r="AC595" s="14"/>
      <c r="AD595" s="14"/>
      <c r="AE595" s="14"/>
      <c r="AT595" s="256" t="s">
        <v>177</v>
      </c>
      <c r="AU595" s="256" t="s">
        <v>87</v>
      </c>
      <c r="AV595" s="14" t="s">
        <v>87</v>
      </c>
      <c r="AW595" s="14" t="s">
        <v>38</v>
      </c>
      <c r="AX595" s="14" t="s">
        <v>77</v>
      </c>
      <c r="AY595" s="256" t="s">
        <v>165</v>
      </c>
    </row>
    <row r="596" s="15" customFormat="1">
      <c r="A596" s="15"/>
      <c r="B596" s="257"/>
      <c r="C596" s="258"/>
      <c r="D596" s="232" t="s">
        <v>177</v>
      </c>
      <c r="E596" s="259" t="s">
        <v>40</v>
      </c>
      <c r="F596" s="260" t="s">
        <v>186</v>
      </c>
      <c r="G596" s="258"/>
      <c r="H596" s="261">
        <v>2</v>
      </c>
      <c r="I596" s="262"/>
      <c r="J596" s="258"/>
      <c r="K596" s="258"/>
      <c r="L596" s="263"/>
      <c r="M596" s="264"/>
      <c r="N596" s="265"/>
      <c r="O596" s="265"/>
      <c r="P596" s="265"/>
      <c r="Q596" s="265"/>
      <c r="R596" s="265"/>
      <c r="S596" s="265"/>
      <c r="T596" s="266"/>
      <c r="U596" s="15"/>
      <c r="V596" s="15"/>
      <c r="W596" s="15"/>
      <c r="X596" s="15"/>
      <c r="Y596" s="15"/>
      <c r="Z596" s="15"/>
      <c r="AA596" s="15"/>
      <c r="AB596" s="15"/>
      <c r="AC596" s="15"/>
      <c r="AD596" s="15"/>
      <c r="AE596" s="15"/>
      <c r="AT596" s="267" t="s">
        <v>177</v>
      </c>
      <c r="AU596" s="267" t="s">
        <v>87</v>
      </c>
      <c r="AV596" s="15" t="s">
        <v>173</v>
      </c>
      <c r="AW596" s="15" t="s">
        <v>38</v>
      </c>
      <c r="AX596" s="15" t="s">
        <v>85</v>
      </c>
      <c r="AY596" s="267" t="s">
        <v>165</v>
      </c>
    </row>
    <row r="597" s="2" customFormat="1" ht="24" customHeight="1">
      <c r="A597" s="39"/>
      <c r="B597" s="40"/>
      <c r="C597" s="219" t="s">
        <v>673</v>
      </c>
      <c r="D597" s="219" t="s">
        <v>168</v>
      </c>
      <c r="E597" s="220" t="s">
        <v>674</v>
      </c>
      <c r="F597" s="221" t="s">
        <v>675</v>
      </c>
      <c r="G597" s="222" t="s">
        <v>571</v>
      </c>
      <c r="H597" s="223">
        <v>1</v>
      </c>
      <c r="I597" s="224"/>
      <c r="J597" s="225">
        <f>ROUND(I597*H597,2)</f>
        <v>0</v>
      </c>
      <c r="K597" s="221" t="s">
        <v>172</v>
      </c>
      <c r="L597" s="45"/>
      <c r="M597" s="226" t="s">
        <v>40</v>
      </c>
      <c r="N597" s="227" t="s">
        <v>48</v>
      </c>
      <c r="O597" s="85"/>
      <c r="P597" s="228">
        <f>O597*H597</f>
        <v>0</v>
      </c>
      <c r="Q597" s="228">
        <v>0.0019599999999999999</v>
      </c>
      <c r="R597" s="228">
        <f>Q597*H597</f>
        <v>0.0019599999999999999</v>
      </c>
      <c r="S597" s="228">
        <v>0</v>
      </c>
      <c r="T597" s="229">
        <f>S597*H597</f>
        <v>0</v>
      </c>
      <c r="U597" s="39"/>
      <c r="V597" s="39"/>
      <c r="W597" s="39"/>
      <c r="X597" s="39"/>
      <c r="Y597" s="39"/>
      <c r="Z597" s="39"/>
      <c r="AA597" s="39"/>
      <c r="AB597" s="39"/>
      <c r="AC597" s="39"/>
      <c r="AD597" s="39"/>
      <c r="AE597" s="39"/>
      <c r="AR597" s="230" t="s">
        <v>295</v>
      </c>
      <c r="AT597" s="230" t="s">
        <v>168</v>
      </c>
      <c r="AU597" s="230" t="s">
        <v>87</v>
      </c>
      <c r="AY597" s="18" t="s">
        <v>165</v>
      </c>
      <c r="BE597" s="231">
        <f>IF(N597="základní",J597,0)</f>
        <v>0</v>
      </c>
      <c r="BF597" s="231">
        <f>IF(N597="snížená",J597,0)</f>
        <v>0</v>
      </c>
      <c r="BG597" s="231">
        <f>IF(N597="zákl. přenesená",J597,0)</f>
        <v>0</v>
      </c>
      <c r="BH597" s="231">
        <f>IF(N597="sníž. přenesená",J597,0)</f>
        <v>0</v>
      </c>
      <c r="BI597" s="231">
        <f>IF(N597="nulová",J597,0)</f>
        <v>0</v>
      </c>
      <c r="BJ597" s="18" t="s">
        <v>85</v>
      </c>
      <c r="BK597" s="231">
        <f>ROUND(I597*H597,2)</f>
        <v>0</v>
      </c>
      <c r="BL597" s="18" t="s">
        <v>295</v>
      </c>
      <c r="BM597" s="230" t="s">
        <v>676</v>
      </c>
    </row>
    <row r="598" s="2" customFormat="1">
      <c r="A598" s="39"/>
      <c r="B598" s="40"/>
      <c r="C598" s="41"/>
      <c r="D598" s="232" t="s">
        <v>175</v>
      </c>
      <c r="E598" s="41"/>
      <c r="F598" s="233" t="s">
        <v>677</v>
      </c>
      <c r="G598" s="41"/>
      <c r="H598" s="41"/>
      <c r="I598" s="137"/>
      <c r="J598" s="41"/>
      <c r="K598" s="41"/>
      <c r="L598" s="45"/>
      <c r="M598" s="234"/>
      <c r="N598" s="235"/>
      <c r="O598" s="85"/>
      <c r="P598" s="85"/>
      <c r="Q598" s="85"/>
      <c r="R598" s="85"/>
      <c r="S598" s="85"/>
      <c r="T598" s="86"/>
      <c r="U598" s="39"/>
      <c r="V598" s="39"/>
      <c r="W598" s="39"/>
      <c r="X598" s="39"/>
      <c r="Y598" s="39"/>
      <c r="Z598" s="39"/>
      <c r="AA598" s="39"/>
      <c r="AB598" s="39"/>
      <c r="AC598" s="39"/>
      <c r="AD598" s="39"/>
      <c r="AE598" s="39"/>
      <c r="AT598" s="18" t="s">
        <v>175</v>
      </c>
      <c r="AU598" s="18" t="s">
        <v>87</v>
      </c>
    </row>
    <row r="599" s="2" customFormat="1">
      <c r="A599" s="39"/>
      <c r="B599" s="40"/>
      <c r="C599" s="41"/>
      <c r="D599" s="232" t="s">
        <v>192</v>
      </c>
      <c r="E599" s="41"/>
      <c r="F599" s="268" t="s">
        <v>678</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192</v>
      </c>
      <c r="AU599" s="18" t="s">
        <v>87</v>
      </c>
    </row>
    <row r="600" s="2" customFormat="1" ht="16.5" customHeight="1">
      <c r="A600" s="39"/>
      <c r="B600" s="40"/>
      <c r="C600" s="219" t="s">
        <v>679</v>
      </c>
      <c r="D600" s="219" t="s">
        <v>168</v>
      </c>
      <c r="E600" s="220" t="s">
        <v>680</v>
      </c>
      <c r="F600" s="221" t="s">
        <v>681</v>
      </c>
      <c r="G600" s="222" t="s">
        <v>571</v>
      </c>
      <c r="H600" s="223">
        <v>1</v>
      </c>
      <c r="I600" s="224"/>
      <c r="J600" s="225">
        <f>ROUND(I600*H600,2)</f>
        <v>0</v>
      </c>
      <c r="K600" s="221" t="s">
        <v>172</v>
      </c>
      <c r="L600" s="45"/>
      <c r="M600" s="226" t="s">
        <v>40</v>
      </c>
      <c r="N600" s="227" t="s">
        <v>48</v>
      </c>
      <c r="O600" s="85"/>
      <c r="P600" s="228">
        <f>O600*H600</f>
        <v>0</v>
      </c>
      <c r="Q600" s="228">
        <v>0.0018400000000000001</v>
      </c>
      <c r="R600" s="228">
        <f>Q600*H600</f>
        <v>0.0018400000000000001</v>
      </c>
      <c r="S600" s="228">
        <v>0</v>
      </c>
      <c r="T600" s="229">
        <f>S600*H600</f>
        <v>0</v>
      </c>
      <c r="U600" s="39"/>
      <c r="V600" s="39"/>
      <c r="W600" s="39"/>
      <c r="X600" s="39"/>
      <c r="Y600" s="39"/>
      <c r="Z600" s="39"/>
      <c r="AA600" s="39"/>
      <c r="AB600" s="39"/>
      <c r="AC600" s="39"/>
      <c r="AD600" s="39"/>
      <c r="AE600" s="39"/>
      <c r="AR600" s="230" t="s">
        <v>295</v>
      </c>
      <c r="AT600" s="230" t="s">
        <v>168</v>
      </c>
      <c r="AU600" s="230" t="s">
        <v>87</v>
      </c>
      <c r="AY600" s="18" t="s">
        <v>165</v>
      </c>
      <c r="BE600" s="231">
        <f>IF(N600="základní",J600,0)</f>
        <v>0</v>
      </c>
      <c r="BF600" s="231">
        <f>IF(N600="snížená",J600,0)</f>
        <v>0</v>
      </c>
      <c r="BG600" s="231">
        <f>IF(N600="zákl. přenesená",J600,0)</f>
        <v>0</v>
      </c>
      <c r="BH600" s="231">
        <f>IF(N600="sníž. přenesená",J600,0)</f>
        <v>0</v>
      </c>
      <c r="BI600" s="231">
        <f>IF(N600="nulová",J600,0)</f>
        <v>0</v>
      </c>
      <c r="BJ600" s="18" t="s">
        <v>85</v>
      </c>
      <c r="BK600" s="231">
        <f>ROUND(I600*H600,2)</f>
        <v>0</v>
      </c>
      <c r="BL600" s="18" t="s">
        <v>295</v>
      </c>
      <c r="BM600" s="230" t="s">
        <v>682</v>
      </c>
    </row>
    <row r="601" s="2" customFormat="1">
      <c r="A601" s="39"/>
      <c r="B601" s="40"/>
      <c r="C601" s="41"/>
      <c r="D601" s="232" t="s">
        <v>175</v>
      </c>
      <c r="E601" s="41"/>
      <c r="F601" s="233" t="s">
        <v>683</v>
      </c>
      <c r="G601" s="41"/>
      <c r="H601" s="41"/>
      <c r="I601" s="137"/>
      <c r="J601" s="41"/>
      <c r="K601" s="41"/>
      <c r="L601" s="45"/>
      <c r="M601" s="234"/>
      <c r="N601" s="235"/>
      <c r="O601" s="85"/>
      <c r="P601" s="85"/>
      <c r="Q601" s="85"/>
      <c r="R601" s="85"/>
      <c r="S601" s="85"/>
      <c r="T601" s="86"/>
      <c r="U601" s="39"/>
      <c r="V601" s="39"/>
      <c r="W601" s="39"/>
      <c r="X601" s="39"/>
      <c r="Y601" s="39"/>
      <c r="Z601" s="39"/>
      <c r="AA601" s="39"/>
      <c r="AB601" s="39"/>
      <c r="AC601" s="39"/>
      <c r="AD601" s="39"/>
      <c r="AE601" s="39"/>
      <c r="AT601" s="18" t="s">
        <v>175</v>
      </c>
      <c r="AU601" s="18" t="s">
        <v>87</v>
      </c>
    </row>
    <row r="602" s="2" customFormat="1">
      <c r="A602" s="39"/>
      <c r="B602" s="40"/>
      <c r="C602" s="41"/>
      <c r="D602" s="232" t="s">
        <v>192</v>
      </c>
      <c r="E602" s="41"/>
      <c r="F602" s="268" t="s">
        <v>684</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192</v>
      </c>
      <c r="AU602" s="18" t="s">
        <v>87</v>
      </c>
    </row>
    <row r="603" s="2" customFormat="1" ht="24" customHeight="1">
      <c r="A603" s="39"/>
      <c r="B603" s="40"/>
      <c r="C603" s="219" t="s">
        <v>685</v>
      </c>
      <c r="D603" s="219" t="s">
        <v>168</v>
      </c>
      <c r="E603" s="220" t="s">
        <v>686</v>
      </c>
      <c r="F603" s="221" t="s">
        <v>687</v>
      </c>
      <c r="G603" s="222" t="s">
        <v>571</v>
      </c>
      <c r="H603" s="223">
        <v>1</v>
      </c>
      <c r="I603" s="224"/>
      <c r="J603" s="225">
        <f>ROUND(I603*H603,2)</f>
        <v>0</v>
      </c>
      <c r="K603" s="221" t="s">
        <v>172</v>
      </c>
      <c r="L603" s="45"/>
      <c r="M603" s="226" t="s">
        <v>40</v>
      </c>
      <c r="N603" s="227" t="s">
        <v>48</v>
      </c>
      <c r="O603" s="85"/>
      <c r="P603" s="228">
        <f>O603*H603</f>
        <v>0</v>
      </c>
      <c r="Q603" s="228">
        <v>0.0019599999999999999</v>
      </c>
      <c r="R603" s="228">
        <f>Q603*H603</f>
        <v>0.0019599999999999999</v>
      </c>
      <c r="S603" s="228">
        <v>0</v>
      </c>
      <c r="T603" s="229">
        <f>S603*H603</f>
        <v>0</v>
      </c>
      <c r="U603" s="39"/>
      <c r="V603" s="39"/>
      <c r="W603" s="39"/>
      <c r="X603" s="39"/>
      <c r="Y603" s="39"/>
      <c r="Z603" s="39"/>
      <c r="AA603" s="39"/>
      <c r="AB603" s="39"/>
      <c r="AC603" s="39"/>
      <c r="AD603" s="39"/>
      <c r="AE603" s="39"/>
      <c r="AR603" s="230" t="s">
        <v>295</v>
      </c>
      <c r="AT603" s="230" t="s">
        <v>168</v>
      </c>
      <c r="AU603" s="230" t="s">
        <v>87</v>
      </c>
      <c r="AY603" s="18" t="s">
        <v>165</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295</v>
      </c>
      <c r="BM603" s="230" t="s">
        <v>688</v>
      </c>
    </row>
    <row r="604" s="2" customFormat="1">
      <c r="A604" s="39"/>
      <c r="B604" s="40"/>
      <c r="C604" s="41"/>
      <c r="D604" s="232" t="s">
        <v>175</v>
      </c>
      <c r="E604" s="41"/>
      <c r="F604" s="233" t="s">
        <v>689</v>
      </c>
      <c r="G604" s="41"/>
      <c r="H604" s="41"/>
      <c r="I604" s="137"/>
      <c r="J604" s="41"/>
      <c r="K604" s="41"/>
      <c r="L604" s="45"/>
      <c r="M604" s="234"/>
      <c r="N604" s="235"/>
      <c r="O604" s="85"/>
      <c r="P604" s="85"/>
      <c r="Q604" s="85"/>
      <c r="R604" s="85"/>
      <c r="S604" s="85"/>
      <c r="T604" s="86"/>
      <c r="U604" s="39"/>
      <c r="V604" s="39"/>
      <c r="W604" s="39"/>
      <c r="X604" s="39"/>
      <c r="Y604" s="39"/>
      <c r="Z604" s="39"/>
      <c r="AA604" s="39"/>
      <c r="AB604" s="39"/>
      <c r="AC604" s="39"/>
      <c r="AD604" s="39"/>
      <c r="AE604" s="39"/>
      <c r="AT604" s="18" t="s">
        <v>175</v>
      </c>
      <c r="AU604" s="18" t="s">
        <v>87</v>
      </c>
    </row>
    <row r="605" s="2" customFormat="1" ht="16.5" customHeight="1">
      <c r="A605" s="39"/>
      <c r="B605" s="40"/>
      <c r="C605" s="219" t="s">
        <v>690</v>
      </c>
      <c r="D605" s="219" t="s">
        <v>168</v>
      </c>
      <c r="E605" s="220" t="s">
        <v>691</v>
      </c>
      <c r="F605" s="221" t="s">
        <v>692</v>
      </c>
      <c r="G605" s="222" t="s">
        <v>287</v>
      </c>
      <c r="H605" s="223">
        <v>1</v>
      </c>
      <c r="I605" s="224"/>
      <c r="J605" s="225">
        <f>ROUND(I605*H605,2)</f>
        <v>0</v>
      </c>
      <c r="K605" s="221" t="s">
        <v>172</v>
      </c>
      <c r="L605" s="45"/>
      <c r="M605" s="226" t="s">
        <v>40</v>
      </c>
      <c r="N605" s="227" t="s">
        <v>48</v>
      </c>
      <c r="O605" s="85"/>
      <c r="P605" s="228">
        <f>O605*H605</f>
        <v>0</v>
      </c>
      <c r="Q605" s="228">
        <v>0.00031</v>
      </c>
      <c r="R605" s="228">
        <f>Q605*H605</f>
        <v>0.00031</v>
      </c>
      <c r="S605" s="228">
        <v>0</v>
      </c>
      <c r="T605" s="229">
        <f>S605*H605</f>
        <v>0</v>
      </c>
      <c r="U605" s="39"/>
      <c r="V605" s="39"/>
      <c r="W605" s="39"/>
      <c r="X605" s="39"/>
      <c r="Y605" s="39"/>
      <c r="Z605" s="39"/>
      <c r="AA605" s="39"/>
      <c r="AB605" s="39"/>
      <c r="AC605" s="39"/>
      <c r="AD605" s="39"/>
      <c r="AE605" s="39"/>
      <c r="AR605" s="230" t="s">
        <v>295</v>
      </c>
      <c r="AT605" s="230" t="s">
        <v>168</v>
      </c>
      <c r="AU605" s="230" t="s">
        <v>87</v>
      </c>
      <c r="AY605" s="18" t="s">
        <v>165</v>
      </c>
      <c r="BE605" s="231">
        <f>IF(N605="základní",J605,0)</f>
        <v>0</v>
      </c>
      <c r="BF605" s="231">
        <f>IF(N605="snížená",J605,0)</f>
        <v>0</v>
      </c>
      <c r="BG605" s="231">
        <f>IF(N605="zákl. přenesená",J605,0)</f>
        <v>0</v>
      </c>
      <c r="BH605" s="231">
        <f>IF(N605="sníž. přenesená",J605,0)</f>
        <v>0</v>
      </c>
      <c r="BI605" s="231">
        <f>IF(N605="nulová",J605,0)</f>
        <v>0</v>
      </c>
      <c r="BJ605" s="18" t="s">
        <v>85</v>
      </c>
      <c r="BK605" s="231">
        <f>ROUND(I605*H605,2)</f>
        <v>0</v>
      </c>
      <c r="BL605" s="18" t="s">
        <v>295</v>
      </c>
      <c r="BM605" s="230" t="s">
        <v>693</v>
      </c>
    </row>
    <row r="606" s="2" customFormat="1">
      <c r="A606" s="39"/>
      <c r="B606" s="40"/>
      <c r="C606" s="41"/>
      <c r="D606" s="232" t="s">
        <v>175</v>
      </c>
      <c r="E606" s="41"/>
      <c r="F606" s="233" t="s">
        <v>692</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175</v>
      </c>
      <c r="AU606" s="18" t="s">
        <v>87</v>
      </c>
    </row>
    <row r="607" s="2" customFormat="1" ht="24" customHeight="1">
      <c r="A607" s="39"/>
      <c r="B607" s="40"/>
      <c r="C607" s="269" t="s">
        <v>694</v>
      </c>
      <c r="D607" s="269" t="s">
        <v>296</v>
      </c>
      <c r="E607" s="270" t="s">
        <v>695</v>
      </c>
      <c r="F607" s="271" t="s">
        <v>696</v>
      </c>
      <c r="G607" s="272" t="s">
        <v>287</v>
      </c>
      <c r="H607" s="273">
        <v>1</v>
      </c>
      <c r="I607" s="274"/>
      <c r="J607" s="275">
        <f>ROUND(I607*H607,2)</f>
        <v>0</v>
      </c>
      <c r="K607" s="271" t="s">
        <v>172</v>
      </c>
      <c r="L607" s="276"/>
      <c r="M607" s="277" t="s">
        <v>40</v>
      </c>
      <c r="N607" s="278" t="s">
        <v>48</v>
      </c>
      <c r="O607" s="85"/>
      <c r="P607" s="228">
        <f>O607*H607</f>
        <v>0</v>
      </c>
      <c r="Q607" s="228">
        <v>0.0060000000000000001</v>
      </c>
      <c r="R607" s="228">
        <f>Q607*H607</f>
        <v>0.0060000000000000001</v>
      </c>
      <c r="S607" s="228">
        <v>0</v>
      </c>
      <c r="T607" s="229">
        <f>S607*H607</f>
        <v>0</v>
      </c>
      <c r="U607" s="39"/>
      <c r="V607" s="39"/>
      <c r="W607" s="39"/>
      <c r="X607" s="39"/>
      <c r="Y607" s="39"/>
      <c r="Z607" s="39"/>
      <c r="AA607" s="39"/>
      <c r="AB607" s="39"/>
      <c r="AC607" s="39"/>
      <c r="AD607" s="39"/>
      <c r="AE607" s="39"/>
      <c r="AR607" s="230" t="s">
        <v>413</v>
      </c>
      <c r="AT607" s="230" t="s">
        <v>296</v>
      </c>
      <c r="AU607" s="230" t="s">
        <v>87</v>
      </c>
      <c r="AY607" s="18" t="s">
        <v>165</v>
      </c>
      <c r="BE607" s="231">
        <f>IF(N607="základní",J607,0)</f>
        <v>0</v>
      </c>
      <c r="BF607" s="231">
        <f>IF(N607="snížená",J607,0)</f>
        <v>0</v>
      </c>
      <c r="BG607" s="231">
        <f>IF(N607="zákl. přenesená",J607,0)</f>
        <v>0</v>
      </c>
      <c r="BH607" s="231">
        <f>IF(N607="sníž. přenesená",J607,0)</f>
        <v>0</v>
      </c>
      <c r="BI607" s="231">
        <f>IF(N607="nulová",J607,0)</f>
        <v>0</v>
      </c>
      <c r="BJ607" s="18" t="s">
        <v>85</v>
      </c>
      <c r="BK607" s="231">
        <f>ROUND(I607*H607,2)</f>
        <v>0</v>
      </c>
      <c r="BL607" s="18" t="s">
        <v>295</v>
      </c>
      <c r="BM607" s="230" t="s">
        <v>697</v>
      </c>
    </row>
    <row r="608" s="2" customFormat="1">
      <c r="A608" s="39"/>
      <c r="B608" s="40"/>
      <c r="C608" s="41"/>
      <c r="D608" s="232" t="s">
        <v>175</v>
      </c>
      <c r="E608" s="41"/>
      <c r="F608" s="233" t="s">
        <v>696</v>
      </c>
      <c r="G608" s="41"/>
      <c r="H608" s="41"/>
      <c r="I608" s="137"/>
      <c r="J608" s="41"/>
      <c r="K608" s="41"/>
      <c r="L608" s="45"/>
      <c r="M608" s="234"/>
      <c r="N608" s="235"/>
      <c r="O608" s="85"/>
      <c r="P608" s="85"/>
      <c r="Q608" s="85"/>
      <c r="R608" s="85"/>
      <c r="S608" s="85"/>
      <c r="T608" s="86"/>
      <c r="U608" s="39"/>
      <c r="V608" s="39"/>
      <c r="W608" s="39"/>
      <c r="X608" s="39"/>
      <c r="Y608" s="39"/>
      <c r="Z608" s="39"/>
      <c r="AA608" s="39"/>
      <c r="AB608" s="39"/>
      <c r="AC608" s="39"/>
      <c r="AD608" s="39"/>
      <c r="AE608" s="39"/>
      <c r="AT608" s="18" t="s">
        <v>175</v>
      </c>
      <c r="AU608" s="18" t="s">
        <v>87</v>
      </c>
    </row>
    <row r="609" s="2" customFormat="1" ht="24" customHeight="1">
      <c r="A609" s="39"/>
      <c r="B609" s="40"/>
      <c r="C609" s="219" t="s">
        <v>698</v>
      </c>
      <c r="D609" s="219" t="s">
        <v>168</v>
      </c>
      <c r="E609" s="220" t="s">
        <v>699</v>
      </c>
      <c r="F609" s="221" t="s">
        <v>700</v>
      </c>
      <c r="G609" s="222" t="s">
        <v>398</v>
      </c>
      <c r="H609" s="223">
        <v>0.10000000000000001</v>
      </c>
      <c r="I609" s="224"/>
      <c r="J609" s="225">
        <f>ROUND(I609*H609,2)</f>
        <v>0</v>
      </c>
      <c r="K609" s="221" t="s">
        <v>172</v>
      </c>
      <c r="L609" s="45"/>
      <c r="M609" s="226" t="s">
        <v>40</v>
      </c>
      <c r="N609" s="227" t="s">
        <v>48</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295</v>
      </c>
      <c r="AT609" s="230" t="s">
        <v>168</v>
      </c>
      <c r="AU609" s="230" t="s">
        <v>87</v>
      </c>
      <c r="AY609" s="18" t="s">
        <v>165</v>
      </c>
      <c r="BE609" s="231">
        <f>IF(N609="základní",J609,0)</f>
        <v>0</v>
      </c>
      <c r="BF609" s="231">
        <f>IF(N609="snížená",J609,0)</f>
        <v>0</v>
      </c>
      <c r="BG609" s="231">
        <f>IF(N609="zákl. přenesená",J609,0)</f>
        <v>0</v>
      </c>
      <c r="BH609" s="231">
        <f>IF(N609="sníž. přenesená",J609,0)</f>
        <v>0</v>
      </c>
      <c r="BI609" s="231">
        <f>IF(N609="nulová",J609,0)</f>
        <v>0</v>
      </c>
      <c r="BJ609" s="18" t="s">
        <v>85</v>
      </c>
      <c r="BK609" s="231">
        <f>ROUND(I609*H609,2)</f>
        <v>0</v>
      </c>
      <c r="BL609" s="18" t="s">
        <v>295</v>
      </c>
      <c r="BM609" s="230" t="s">
        <v>701</v>
      </c>
    </row>
    <row r="610" s="2" customFormat="1">
      <c r="A610" s="39"/>
      <c r="B610" s="40"/>
      <c r="C610" s="41"/>
      <c r="D610" s="232" t="s">
        <v>175</v>
      </c>
      <c r="E610" s="41"/>
      <c r="F610" s="233" t="s">
        <v>702</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175</v>
      </c>
      <c r="AU610" s="18" t="s">
        <v>87</v>
      </c>
    </row>
    <row r="611" s="2" customFormat="1">
      <c r="A611" s="39"/>
      <c r="B611" s="40"/>
      <c r="C611" s="41"/>
      <c r="D611" s="232" t="s">
        <v>192</v>
      </c>
      <c r="E611" s="41"/>
      <c r="F611" s="268" t="s">
        <v>703</v>
      </c>
      <c r="G611" s="41"/>
      <c r="H611" s="41"/>
      <c r="I611" s="137"/>
      <c r="J611" s="41"/>
      <c r="K611" s="41"/>
      <c r="L611" s="45"/>
      <c r="M611" s="234"/>
      <c r="N611" s="235"/>
      <c r="O611" s="85"/>
      <c r="P611" s="85"/>
      <c r="Q611" s="85"/>
      <c r="R611" s="85"/>
      <c r="S611" s="85"/>
      <c r="T611" s="86"/>
      <c r="U611" s="39"/>
      <c r="V611" s="39"/>
      <c r="W611" s="39"/>
      <c r="X611" s="39"/>
      <c r="Y611" s="39"/>
      <c r="Z611" s="39"/>
      <c r="AA611" s="39"/>
      <c r="AB611" s="39"/>
      <c r="AC611" s="39"/>
      <c r="AD611" s="39"/>
      <c r="AE611" s="39"/>
      <c r="AT611" s="18" t="s">
        <v>192</v>
      </c>
      <c r="AU611" s="18" t="s">
        <v>87</v>
      </c>
    </row>
    <row r="612" s="2" customFormat="1" ht="24" customHeight="1">
      <c r="A612" s="39"/>
      <c r="B612" s="40"/>
      <c r="C612" s="219" t="s">
        <v>704</v>
      </c>
      <c r="D612" s="219" t="s">
        <v>168</v>
      </c>
      <c r="E612" s="220" t="s">
        <v>705</v>
      </c>
      <c r="F612" s="221" t="s">
        <v>706</v>
      </c>
      <c r="G612" s="222" t="s">
        <v>398</v>
      </c>
      <c r="H612" s="223">
        <v>0.10000000000000001</v>
      </c>
      <c r="I612" s="224"/>
      <c r="J612" s="225">
        <f>ROUND(I612*H612,2)</f>
        <v>0</v>
      </c>
      <c r="K612" s="221" t="s">
        <v>172</v>
      </c>
      <c r="L612" s="45"/>
      <c r="M612" s="226" t="s">
        <v>40</v>
      </c>
      <c r="N612" s="227" t="s">
        <v>48</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295</v>
      </c>
      <c r="AT612" s="230" t="s">
        <v>168</v>
      </c>
      <c r="AU612" s="230" t="s">
        <v>87</v>
      </c>
      <c r="AY612" s="18" t="s">
        <v>165</v>
      </c>
      <c r="BE612" s="231">
        <f>IF(N612="základní",J612,0)</f>
        <v>0</v>
      </c>
      <c r="BF612" s="231">
        <f>IF(N612="snížená",J612,0)</f>
        <v>0</v>
      </c>
      <c r="BG612" s="231">
        <f>IF(N612="zákl. přenesená",J612,0)</f>
        <v>0</v>
      </c>
      <c r="BH612" s="231">
        <f>IF(N612="sníž. přenesená",J612,0)</f>
        <v>0</v>
      </c>
      <c r="BI612" s="231">
        <f>IF(N612="nulová",J612,0)</f>
        <v>0</v>
      </c>
      <c r="BJ612" s="18" t="s">
        <v>85</v>
      </c>
      <c r="BK612" s="231">
        <f>ROUND(I612*H612,2)</f>
        <v>0</v>
      </c>
      <c r="BL612" s="18" t="s">
        <v>295</v>
      </c>
      <c r="BM612" s="230" t="s">
        <v>707</v>
      </c>
    </row>
    <row r="613" s="2" customFormat="1">
      <c r="A613" s="39"/>
      <c r="B613" s="40"/>
      <c r="C613" s="41"/>
      <c r="D613" s="232" t="s">
        <v>175</v>
      </c>
      <c r="E613" s="41"/>
      <c r="F613" s="233" t="s">
        <v>708</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175</v>
      </c>
      <c r="AU613" s="18" t="s">
        <v>87</v>
      </c>
    </row>
    <row r="614" s="2" customFormat="1">
      <c r="A614" s="39"/>
      <c r="B614" s="40"/>
      <c r="C614" s="41"/>
      <c r="D614" s="232" t="s">
        <v>192</v>
      </c>
      <c r="E614" s="41"/>
      <c r="F614" s="268" t="s">
        <v>703</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192</v>
      </c>
      <c r="AU614" s="18" t="s">
        <v>87</v>
      </c>
    </row>
    <row r="615" s="2" customFormat="1" ht="24" customHeight="1">
      <c r="A615" s="39"/>
      <c r="B615" s="40"/>
      <c r="C615" s="219" t="s">
        <v>709</v>
      </c>
      <c r="D615" s="219" t="s">
        <v>168</v>
      </c>
      <c r="E615" s="220" t="s">
        <v>710</v>
      </c>
      <c r="F615" s="221" t="s">
        <v>711</v>
      </c>
      <c r="G615" s="222" t="s">
        <v>398</v>
      </c>
      <c r="H615" s="223">
        <v>0.10000000000000001</v>
      </c>
      <c r="I615" s="224"/>
      <c r="J615" s="225">
        <f>ROUND(I615*H615,2)</f>
        <v>0</v>
      </c>
      <c r="K615" s="221" t="s">
        <v>172</v>
      </c>
      <c r="L615" s="45"/>
      <c r="M615" s="226" t="s">
        <v>40</v>
      </c>
      <c r="N615" s="227" t="s">
        <v>48</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295</v>
      </c>
      <c r="AT615" s="230" t="s">
        <v>168</v>
      </c>
      <c r="AU615" s="230" t="s">
        <v>87</v>
      </c>
      <c r="AY615" s="18" t="s">
        <v>165</v>
      </c>
      <c r="BE615" s="231">
        <f>IF(N615="základní",J615,0)</f>
        <v>0</v>
      </c>
      <c r="BF615" s="231">
        <f>IF(N615="snížená",J615,0)</f>
        <v>0</v>
      </c>
      <c r="BG615" s="231">
        <f>IF(N615="zákl. přenesená",J615,0)</f>
        <v>0</v>
      </c>
      <c r="BH615" s="231">
        <f>IF(N615="sníž. přenesená",J615,0)</f>
        <v>0</v>
      </c>
      <c r="BI615" s="231">
        <f>IF(N615="nulová",J615,0)</f>
        <v>0</v>
      </c>
      <c r="BJ615" s="18" t="s">
        <v>85</v>
      </c>
      <c r="BK615" s="231">
        <f>ROUND(I615*H615,2)</f>
        <v>0</v>
      </c>
      <c r="BL615" s="18" t="s">
        <v>295</v>
      </c>
      <c r="BM615" s="230" t="s">
        <v>712</v>
      </c>
    </row>
    <row r="616" s="2" customFormat="1">
      <c r="A616" s="39"/>
      <c r="B616" s="40"/>
      <c r="C616" s="41"/>
      <c r="D616" s="232" t="s">
        <v>175</v>
      </c>
      <c r="E616" s="41"/>
      <c r="F616" s="233" t="s">
        <v>713</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175</v>
      </c>
      <c r="AU616" s="18" t="s">
        <v>87</v>
      </c>
    </row>
    <row r="617" s="2" customFormat="1">
      <c r="A617" s="39"/>
      <c r="B617" s="40"/>
      <c r="C617" s="41"/>
      <c r="D617" s="232" t="s">
        <v>192</v>
      </c>
      <c r="E617" s="41"/>
      <c r="F617" s="268" t="s">
        <v>703</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192</v>
      </c>
      <c r="AU617" s="18" t="s">
        <v>87</v>
      </c>
    </row>
    <row r="618" s="12" customFormat="1" ht="22.8" customHeight="1">
      <c r="A618" s="12"/>
      <c r="B618" s="203"/>
      <c r="C618" s="204"/>
      <c r="D618" s="205" t="s">
        <v>76</v>
      </c>
      <c r="E618" s="217" t="s">
        <v>714</v>
      </c>
      <c r="F618" s="217" t="s">
        <v>715</v>
      </c>
      <c r="G618" s="204"/>
      <c r="H618" s="204"/>
      <c r="I618" s="207"/>
      <c r="J618" s="218">
        <f>BK618</f>
        <v>0</v>
      </c>
      <c r="K618" s="204"/>
      <c r="L618" s="209"/>
      <c r="M618" s="210"/>
      <c r="N618" s="211"/>
      <c r="O618" s="211"/>
      <c r="P618" s="212">
        <f>SUM(P619:P624)</f>
        <v>0</v>
      </c>
      <c r="Q618" s="211"/>
      <c r="R618" s="212">
        <f>SUM(R619:R624)</f>
        <v>0.0091999999999999998</v>
      </c>
      <c r="S618" s="211"/>
      <c r="T618" s="213">
        <f>SUM(T619:T624)</f>
        <v>0</v>
      </c>
      <c r="U618" s="12"/>
      <c r="V618" s="12"/>
      <c r="W618" s="12"/>
      <c r="X618" s="12"/>
      <c r="Y618" s="12"/>
      <c r="Z618" s="12"/>
      <c r="AA618" s="12"/>
      <c r="AB618" s="12"/>
      <c r="AC618" s="12"/>
      <c r="AD618" s="12"/>
      <c r="AE618" s="12"/>
      <c r="AR618" s="214" t="s">
        <v>87</v>
      </c>
      <c r="AT618" s="215" t="s">
        <v>76</v>
      </c>
      <c r="AU618" s="215" t="s">
        <v>85</v>
      </c>
      <c r="AY618" s="214" t="s">
        <v>165</v>
      </c>
      <c r="BK618" s="216">
        <f>SUM(BK619:BK624)</f>
        <v>0</v>
      </c>
    </row>
    <row r="619" s="2" customFormat="1" ht="24" customHeight="1">
      <c r="A619" s="39"/>
      <c r="B619" s="40"/>
      <c r="C619" s="219" t="s">
        <v>716</v>
      </c>
      <c r="D619" s="219" t="s">
        <v>168</v>
      </c>
      <c r="E619" s="220" t="s">
        <v>717</v>
      </c>
      <c r="F619" s="221" t="s">
        <v>718</v>
      </c>
      <c r="G619" s="222" t="s">
        <v>571</v>
      </c>
      <c r="H619" s="223">
        <v>1</v>
      </c>
      <c r="I619" s="224"/>
      <c r="J619" s="225">
        <f>ROUND(I619*H619,2)</f>
        <v>0</v>
      </c>
      <c r="K619" s="221" t="s">
        <v>315</v>
      </c>
      <c r="L619" s="45"/>
      <c r="M619" s="226" t="s">
        <v>40</v>
      </c>
      <c r="N619" s="227" t="s">
        <v>48</v>
      </c>
      <c r="O619" s="85"/>
      <c r="P619" s="228">
        <f>O619*H619</f>
        <v>0</v>
      </c>
      <c r="Q619" s="228">
        <v>0.0091999999999999998</v>
      </c>
      <c r="R619" s="228">
        <f>Q619*H619</f>
        <v>0.0091999999999999998</v>
      </c>
      <c r="S619" s="228">
        <v>0</v>
      </c>
      <c r="T619" s="229">
        <f>S619*H619</f>
        <v>0</v>
      </c>
      <c r="U619" s="39"/>
      <c r="V619" s="39"/>
      <c r="W619" s="39"/>
      <c r="X619" s="39"/>
      <c r="Y619" s="39"/>
      <c r="Z619" s="39"/>
      <c r="AA619" s="39"/>
      <c r="AB619" s="39"/>
      <c r="AC619" s="39"/>
      <c r="AD619" s="39"/>
      <c r="AE619" s="39"/>
      <c r="AR619" s="230" t="s">
        <v>295</v>
      </c>
      <c r="AT619" s="230" t="s">
        <v>168</v>
      </c>
      <c r="AU619" s="230" t="s">
        <v>87</v>
      </c>
      <c r="AY619" s="18" t="s">
        <v>165</v>
      </c>
      <c r="BE619" s="231">
        <f>IF(N619="základní",J619,0)</f>
        <v>0</v>
      </c>
      <c r="BF619" s="231">
        <f>IF(N619="snížená",J619,0)</f>
        <v>0</v>
      </c>
      <c r="BG619" s="231">
        <f>IF(N619="zákl. přenesená",J619,0)</f>
        <v>0</v>
      </c>
      <c r="BH619" s="231">
        <f>IF(N619="sníž. přenesená",J619,0)</f>
        <v>0</v>
      </c>
      <c r="BI619" s="231">
        <f>IF(N619="nulová",J619,0)</f>
        <v>0</v>
      </c>
      <c r="BJ619" s="18" t="s">
        <v>85</v>
      </c>
      <c r="BK619" s="231">
        <f>ROUND(I619*H619,2)</f>
        <v>0</v>
      </c>
      <c r="BL619" s="18" t="s">
        <v>295</v>
      </c>
      <c r="BM619" s="230" t="s">
        <v>719</v>
      </c>
    </row>
    <row r="620" s="2" customFormat="1">
      <c r="A620" s="39"/>
      <c r="B620" s="40"/>
      <c r="C620" s="41"/>
      <c r="D620" s="232" t="s">
        <v>175</v>
      </c>
      <c r="E620" s="41"/>
      <c r="F620" s="233" t="s">
        <v>720</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175</v>
      </c>
      <c r="AU620" s="18" t="s">
        <v>87</v>
      </c>
    </row>
    <row r="621" s="2" customFormat="1">
      <c r="A621" s="39"/>
      <c r="B621" s="40"/>
      <c r="C621" s="41"/>
      <c r="D621" s="232" t="s">
        <v>192</v>
      </c>
      <c r="E621" s="41"/>
      <c r="F621" s="268" t="s">
        <v>721</v>
      </c>
      <c r="G621" s="41"/>
      <c r="H621" s="41"/>
      <c r="I621" s="137"/>
      <c r="J621" s="41"/>
      <c r="K621" s="41"/>
      <c r="L621" s="45"/>
      <c r="M621" s="234"/>
      <c r="N621" s="235"/>
      <c r="O621" s="85"/>
      <c r="P621" s="85"/>
      <c r="Q621" s="85"/>
      <c r="R621" s="85"/>
      <c r="S621" s="85"/>
      <c r="T621" s="86"/>
      <c r="U621" s="39"/>
      <c r="V621" s="39"/>
      <c r="W621" s="39"/>
      <c r="X621" s="39"/>
      <c r="Y621" s="39"/>
      <c r="Z621" s="39"/>
      <c r="AA621" s="39"/>
      <c r="AB621" s="39"/>
      <c r="AC621" s="39"/>
      <c r="AD621" s="39"/>
      <c r="AE621" s="39"/>
      <c r="AT621" s="18" t="s">
        <v>192</v>
      </c>
      <c r="AU621" s="18" t="s">
        <v>87</v>
      </c>
    </row>
    <row r="622" s="2" customFormat="1" ht="24" customHeight="1">
      <c r="A622" s="39"/>
      <c r="B622" s="40"/>
      <c r="C622" s="219" t="s">
        <v>722</v>
      </c>
      <c r="D622" s="219" t="s">
        <v>168</v>
      </c>
      <c r="E622" s="220" t="s">
        <v>723</v>
      </c>
      <c r="F622" s="221" t="s">
        <v>724</v>
      </c>
      <c r="G622" s="222" t="s">
        <v>398</v>
      </c>
      <c r="H622" s="223">
        <v>0.0089999999999999993</v>
      </c>
      <c r="I622" s="224"/>
      <c r="J622" s="225">
        <f>ROUND(I622*H622,2)</f>
        <v>0</v>
      </c>
      <c r="K622" s="221" t="s">
        <v>315</v>
      </c>
      <c r="L622" s="45"/>
      <c r="M622" s="226" t="s">
        <v>40</v>
      </c>
      <c r="N622" s="227" t="s">
        <v>48</v>
      </c>
      <c r="O622" s="85"/>
      <c r="P622" s="228">
        <f>O622*H622</f>
        <v>0</v>
      </c>
      <c r="Q622" s="228">
        <v>0</v>
      </c>
      <c r="R622" s="228">
        <f>Q622*H622</f>
        <v>0</v>
      </c>
      <c r="S622" s="228">
        <v>0</v>
      </c>
      <c r="T622" s="229">
        <f>S622*H622</f>
        <v>0</v>
      </c>
      <c r="U622" s="39"/>
      <c r="V622" s="39"/>
      <c r="W622" s="39"/>
      <c r="X622" s="39"/>
      <c r="Y622" s="39"/>
      <c r="Z622" s="39"/>
      <c r="AA622" s="39"/>
      <c r="AB622" s="39"/>
      <c r="AC622" s="39"/>
      <c r="AD622" s="39"/>
      <c r="AE622" s="39"/>
      <c r="AR622" s="230" t="s">
        <v>295</v>
      </c>
      <c r="AT622" s="230" t="s">
        <v>168</v>
      </c>
      <c r="AU622" s="230" t="s">
        <v>87</v>
      </c>
      <c r="AY622" s="18" t="s">
        <v>165</v>
      </c>
      <c r="BE622" s="231">
        <f>IF(N622="základní",J622,0)</f>
        <v>0</v>
      </c>
      <c r="BF622" s="231">
        <f>IF(N622="snížená",J622,0)</f>
        <v>0</v>
      </c>
      <c r="BG622" s="231">
        <f>IF(N622="zákl. přenesená",J622,0)</f>
        <v>0</v>
      </c>
      <c r="BH622" s="231">
        <f>IF(N622="sníž. přenesená",J622,0)</f>
        <v>0</v>
      </c>
      <c r="BI622" s="231">
        <f>IF(N622="nulová",J622,0)</f>
        <v>0</v>
      </c>
      <c r="BJ622" s="18" t="s">
        <v>85</v>
      </c>
      <c r="BK622" s="231">
        <f>ROUND(I622*H622,2)</f>
        <v>0</v>
      </c>
      <c r="BL622" s="18" t="s">
        <v>295</v>
      </c>
      <c r="BM622" s="230" t="s">
        <v>725</v>
      </c>
    </row>
    <row r="623" s="2" customFormat="1">
      <c r="A623" s="39"/>
      <c r="B623" s="40"/>
      <c r="C623" s="41"/>
      <c r="D623" s="232" t="s">
        <v>175</v>
      </c>
      <c r="E623" s="41"/>
      <c r="F623" s="233" t="s">
        <v>726</v>
      </c>
      <c r="G623" s="41"/>
      <c r="H623" s="41"/>
      <c r="I623" s="137"/>
      <c r="J623" s="41"/>
      <c r="K623" s="41"/>
      <c r="L623" s="45"/>
      <c r="M623" s="234"/>
      <c r="N623" s="235"/>
      <c r="O623" s="85"/>
      <c r="P623" s="85"/>
      <c r="Q623" s="85"/>
      <c r="R623" s="85"/>
      <c r="S623" s="85"/>
      <c r="T623" s="86"/>
      <c r="U623" s="39"/>
      <c r="V623" s="39"/>
      <c r="W623" s="39"/>
      <c r="X623" s="39"/>
      <c r="Y623" s="39"/>
      <c r="Z623" s="39"/>
      <c r="AA623" s="39"/>
      <c r="AB623" s="39"/>
      <c r="AC623" s="39"/>
      <c r="AD623" s="39"/>
      <c r="AE623" s="39"/>
      <c r="AT623" s="18" t="s">
        <v>175</v>
      </c>
      <c r="AU623" s="18" t="s">
        <v>87</v>
      </c>
    </row>
    <row r="624" s="2" customFormat="1">
      <c r="A624" s="39"/>
      <c r="B624" s="40"/>
      <c r="C624" s="41"/>
      <c r="D624" s="232" t="s">
        <v>192</v>
      </c>
      <c r="E624" s="41"/>
      <c r="F624" s="268" t="s">
        <v>727</v>
      </c>
      <c r="G624" s="41"/>
      <c r="H624" s="41"/>
      <c r="I624" s="137"/>
      <c r="J624" s="41"/>
      <c r="K624" s="41"/>
      <c r="L624" s="45"/>
      <c r="M624" s="234"/>
      <c r="N624" s="235"/>
      <c r="O624" s="85"/>
      <c r="P624" s="85"/>
      <c r="Q624" s="85"/>
      <c r="R624" s="85"/>
      <c r="S624" s="85"/>
      <c r="T624" s="86"/>
      <c r="U624" s="39"/>
      <c r="V624" s="39"/>
      <c r="W624" s="39"/>
      <c r="X624" s="39"/>
      <c r="Y624" s="39"/>
      <c r="Z624" s="39"/>
      <c r="AA624" s="39"/>
      <c r="AB624" s="39"/>
      <c r="AC624" s="39"/>
      <c r="AD624" s="39"/>
      <c r="AE624" s="39"/>
      <c r="AT624" s="18" t="s">
        <v>192</v>
      </c>
      <c r="AU624" s="18" t="s">
        <v>87</v>
      </c>
    </row>
    <row r="625" s="12" customFormat="1" ht="22.8" customHeight="1">
      <c r="A625" s="12"/>
      <c r="B625" s="203"/>
      <c r="C625" s="204"/>
      <c r="D625" s="205" t="s">
        <v>76</v>
      </c>
      <c r="E625" s="217" t="s">
        <v>728</v>
      </c>
      <c r="F625" s="217" t="s">
        <v>729</v>
      </c>
      <c r="G625" s="204"/>
      <c r="H625" s="204"/>
      <c r="I625" s="207"/>
      <c r="J625" s="218">
        <f>BK625</f>
        <v>0</v>
      </c>
      <c r="K625" s="204"/>
      <c r="L625" s="209"/>
      <c r="M625" s="210"/>
      <c r="N625" s="211"/>
      <c r="O625" s="211"/>
      <c r="P625" s="212">
        <f>SUM(P626:P657)</f>
        <v>0</v>
      </c>
      <c r="Q625" s="211"/>
      <c r="R625" s="212">
        <f>SUM(R626:R657)</f>
        <v>0.016472500000000001</v>
      </c>
      <c r="S625" s="211"/>
      <c r="T625" s="213">
        <f>SUM(T626:T657)</f>
        <v>0.026416000000000002</v>
      </c>
      <c r="U625" s="12"/>
      <c r="V625" s="12"/>
      <c r="W625" s="12"/>
      <c r="X625" s="12"/>
      <c r="Y625" s="12"/>
      <c r="Z625" s="12"/>
      <c r="AA625" s="12"/>
      <c r="AB625" s="12"/>
      <c r="AC625" s="12"/>
      <c r="AD625" s="12"/>
      <c r="AE625" s="12"/>
      <c r="AR625" s="214" t="s">
        <v>87</v>
      </c>
      <c r="AT625" s="215" t="s">
        <v>76</v>
      </c>
      <c r="AU625" s="215" t="s">
        <v>85</v>
      </c>
      <c r="AY625" s="214" t="s">
        <v>165</v>
      </c>
      <c r="BK625" s="216">
        <f>SUM(BK626:BK657)</f>
        <v>0</v>
      </c>
    </row>
    <row r="626" s="2" customFormat="1" ht="16.5" customHeight="1">
      <c r="A626" s="39"/>
      <c r="B626" s="40"/>
      <c r="C626" s="219" t="s">
        <v>730</v>
      </c>
      <c r="D626" s="219" t="s">
        <v>168</v>
      </c>
      <c r="E626" s="220" t="s">
        <v>731</v>
      </c>
      <c r="F626" s="221" t="s">
        <v>732</v>
      </c>
      <c r="G626" s="222" t="s">
        <v>189</v>
      </c>
      <c r="H626" s="223">
        <v>10.4</v>
      </c>
      <c r="I626" s="224"/>
      <c r="J626" s="225">
        <f>ROUND(I626*H626,2)</f>
        <v>0</v>
      </c>
      <c r="K626" s="221" t="s">
        <v>172</v>
      </c>
      <c r="L626" s="45"/>
      <c r="M626" s="226" t="s">
        <v>40</v>
      </c>
      <c r="N626" s="227" t="s">
        <v>48</v>
      </c>
      <c r="O626" s="85"/>
      <c r="P626" s="228">
        <f>O626*H626</f>
        <v>0</v>
      </c>
      <c r="Q626" s="228">
        <v>4.0000000000000003E-05</v>
      </c>
      <c r="R626" s="228">
        <f>Q626*H626</f>
        <v>0.00041600000000000003</v>
      </c>
      <c r="S626" s="228">
        <v>0.0025400000000000002</v>
      </c>
      <c r="T626" s="229">
        <f>S626*H626</f>
        <v>0.026416000000000002</v>
      </c>
      <c r="U626" s="39"/>
      <c r="V626" s="39"/>
      <c r="W626" s="39"/>
      <c r="X626" s="39"/>
      <c r="Y626" s="39"/>
      <c r="Z626" s="39"/>
      <c r="AA626" s="39"/>
      <c r="AB626" s="39"/>
      <c r="AC626" s="39"/>
      <c r="AD626" s="39"/>
      <c r="AE626" s="39"/>
      <c r="AR626" s="230" t="s">
        <v>295</v>
      </c>
      <c r="AT626" s="230" t="s">
        <v>168</v>
      </c>
      <c r="AU626" s="230" t="s">
        <v>87</v>
      </c>
      <c r="AY626" s="18" t="s">
        <v>165</v>
      </c>
      <c r="BE626" s="231">
        <f>IF(N626="základní",J626,0)</f>
        <v>0</v>
      </c>
      <c r="BF626" s="231">
        <f>IF(N626="snížená",J626,0)</f>
        <v>0</v>
      </c>
      <c r="BG626" s="231">
        <f>IF(N626="zákl. přenesená",J626,0)</f>
        <v>0</v>
      </c>
      <c r="BH626" s="231">
        <f>IF(N626="sníž. přenesená",J626,0)</f>
        <v>0</v>
      </c>
      <c r="BI626" s="231">
        <f>IF(N626="nulová",J626,0)</f>
        <v>0</v>
      </c>
      <c r="BJ626" s="18" t="s">
        <v>85</v>
      </c>
      <c r="BK626" s="231">
        <f>ROUND(I626*H626,2)</f>
        <v>0</v>
      </c>
      <c r="BL626" s="18" t="s">
        <v>295</v>
      </c>
      <c r="BM626" s="230" t="s">
        <v>733</v>
      </c>
    </row>
    <row r="627" s="2" customFormat="1">
      <c r="A627" s="39"/>
      <c r="B627" s="40"/>
      <c r="C627" s="41"/>
      <c r="D627" s="232" t="s">
        <v>175</v>
      </c>
      <c r="E627" s="41"/>
      <c r="F627" s="233" t="s">
        <v>734</v>
      </c>
      <c r="G627" s="41"/>
      <c r="H627" s="41"/>
      <c r="I627" s="137"/>
      <c r="J627" s="41"/>
      <c r="K627" s="41"/>
      <c r="L627" s="45"/>
      <c r="M627" s="234"/>
      <c r="N627" s="235"/>
      <c r="O627" s="85"/>
      <c r="P627" s="85"/>
      <c r="Q627" s="85"/>
      <c r="R627" s="85"/>
      <c r="S627" s="85"/>
      <c r="T627" s="86"/>
      <c r="U627" s="39"/>
      <c r="V627" s="39"/>
      <c r="W627" s="39"/>
      <c r="X627" s="39"/>
      <c r="Y627" s="39"/>
      <c r="Z627" s="39"/>
      <c r="AA627" s="39"/>
      <c r="AB627" s="39"/>
      <c r="AC627" s="39"/>
      <c r="AD627" s="39"/>
      <c r="AE627" s="39"/>
      <c r="AT627" s="18" t="s">
        <v>175</v>
      </c>
      <c r="AU627" s="18" t="s">
        <v>87</v>
      </c>
    </row>
    <row r="628" s="14" customFormat="1">
      <c r="A628" s="14"/>
      <c r="B628" s="246"/>
      <c r="C628" s="247"/>
      <c r="D628" s="232" t="s">
        <v>177</v>
      </c>
      <c r="E628" s="248" t="s">
        <v>40</v>
      </c>
      <c r="F628" s="249" t="s">
        <v>735</v>
      </c>
      <c r="G628" s="247"/>
      <c r="H628" s="250">
        <v>6.5999999999999996</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177</v>
      </c>
      <c r="AU628" s="256" t="s">
        <v>87</v>
      </c>
      <c r="AV628" s="14" t="s">
        <v>87</v>
      </c>
      <c r="AW628" s="14" t="s">
        <v>38</v>
      </c>
      <c r="AX628" s="14" t="s">
        <v>77</v>
      </c>
      <c r="AY628" s="256" t="s">
        <v>165</v>
      </c>
    </row>
    <row r="629" s="14" customFormat="1">
      <c r="A629" s="14"/>
      <c r="B629" s="246"/>
      <c r="C629" s="247"/>
      <c r="D629" s="232" t="s">
        <v>177</v>
      </c>
      <c r="E629" s="248" t="s">
        <v>40</v>
      </c>
      <c r="F629" s="249" t="s">
        <v>736</v>
      </c>
      <c r="G629" s="247"/>
      <c r="H629" s="250">
        <v>1.3999999999999999</v>
      </c>
      <c r="I629" s="251"/>
      <c r="J629" s="247"/>
      <c r="K629" s="247"/>
      <c r="L629" s="252"/>
      <c r="M629" s="253"/>
      <c r="N629" s="254"/>
      <c r="O629" s="254"/>
      <c r="P629" s="254"/>
      <c r="Q629" s="254"/>
      <c r="R629" s="254"/>
      <c r="S629" s="254"/>
      <c r="T629" s="255"/>
      <c r="U629" s="14"/>
      <c r="V629" s="14"/>
      <c r="W629" s="14"/>
      <c r="X629" s="14"/>
      <c r="Y629" s="14"/>
      <c r="Z629" s="14"/>
      <c r="AA629" s="14"/>
      <c r="AB629" s="14"/>
      <c r="AC629" s="14"/>
      <c r="AD629" s="14"/>
      <c r="AE629" s="14"/>
      <c r="AT629" s="256" t="s">
        <v>177</v>
      </c>
      <c r="AU629" s="256" t="s">
        <v>87</v>
      </c>
      <c r="AV629" s="14" t="s">
        <v>87</v>
      </c>
      <c r="AW629" s="14" t="s">
        <v>38</v>
      </c>
      <c r="AX629" s="14" t="s">
        <v>77</v>
      </c>
      <c r="AY629" s="256" t="s">
        <v>165</v>
      </c>
    </row>
    <row r="630" s="14" customFormat="1">
      <c r="A630" s="14"/>
      <c r="B630" s="246"/>
      <c r="C630" s="247"/>
      <c r="D630" s="232" t="s">
        <v>177</v>
      </c>
      <c r="E630" s="248" t="s">
        <v>40</v>
      </c>
      <c r="F630" s="249" t="s">
        <v>737</v>
      </c>
      <c r="G630" s="247"/>
      <c r="H630" s="250">
        <v>2.3999999999999999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177</v>
      </c>
      <c r="AU630" s="256" t="s">
        <v>87</v>
      </c>
      <c r="AV630" s="14" t="s">
        <v>87</v>
      </c>
      <c r="AW630" s="14" t="s">
        <v>38</v>
      </c>
      <c r="AX630" s="14" t="s">
        <v>77</v>
      </c>
      <c r="AY630" s="256" t="s">
        <v>165</v>
      </c>
    </row>
    <row r="631" s="15" customFormat="1">
      <c r="A631" s="15"/>
      <c r="B631" s="257"/>
      <c r="C631" s="258"/>
      <c r="D631" s="232" t="s">
        <v>177</v>
      </c>
      <c r="E631" s="259" t="s">
        <v>40</v>
      </c>
      <c r="F631" s="260" t="s">
        <v>186</v>
      </c>
      <c r="G631" s="258"/>
      <c r="H631" s="261">
        <v>10.4</v>
      </c>
      <c r="I631" s="262"/>
      <c r="J631" s="258"/>
      <c r="K631" s="258"/>
      <c r="L631" s="263"/>
      <c r="M631" s="264"/>
      <c r="N631" s="265"/>
      <c r="O631" s="265"/>
      <c r="P631" s="265"/>
      <c r="Q631" s="265"/>
      <c r="R631" s="265"/>
      <c r="S631" s="265"/>
      <c r="T631" s="266"/>
      <c r="U631" s="15"/>
      <c r="V631" s="15"/>
      <c r="W631" s="15"/>
      <c r="X631" s="15"/>
      <c r="Y631" s="15"/>
      <c r="Z631" s="15"/>
      <c r="AA631" s="15"/>
      <c r="AB631" s="15"/>
      <c r="AC631" s="15"/>
      <c r="AD631" s="15"/>
      <c r="AE631" s="15"/>
      <c r="AT631" s="267" t="s">
        <v>177</v>
      </c>
      <c r="AU631" s="267" t="s">
        <v>87</v>
      </c>
      <c r="AV631" s="15" t="s">
        <v>173</v>
      </c>
      <c r="AW631" s="15" t="s">
        <v>38</v>
      </c>
      <c r="AX631" s="15" t="s">
        <v>85</v>
      </c>
      <c r="AY631" s="267" t="s">
        <v>165</v>
      </c>
    </row>
    <row r="632" s="2" customFormat="1" ht="24" customHeight="1">
      <c r="A632" s="39"/>
      <c r="B632" s="40"/>
      <c r="C632" s="219" t="s">
        <v>738</v>
      </c>
      <c r="D632" s="219" t="s">
        <v>168</v>
      </c>
      <c r="E632" s="220" t="s">
        <v>739</v>
      </c>
      <c r="F632" s="221" t="s">
        <v>740</v>
      </c>
      <c r="G632" s="222" t="s">
        <v>189</v>
      </c>
      <c r="H632" s="223">
        <v>3.7999999999999998</v>
      </c>
      <c r="I632" s="224"/>
      <c r="J632" s="225">
        <f>ROUND(I632*H632,2)</f>
        <v>0</v>
      </c>
      <c r="K632" s="221" t="s">
        <v>172</v>
      </c>
      <c r="L632" s="45"/>
      <c r="M632" s="226" t="s">
        <v>40</v>
      </c>
      <c r="N632" s="227" t="s">
        <v>48</v>
      </c>
      <c r="O632" s="85"/>
      <c r="P632" s="228">
        <f>O632*H632</f>
        <v>0</v>
      </c>
      <c r="Q632" s="228">
        <v>0.00056999999999999998</v>
      </c>
      <c r="R632" s="228">
        <f>Q632*H632</f>
        <v>0.002166</v>
      </c>
      <c r="S632" s="228">
        <v>0</v>
      </c>
      <c r="T632" s="229">
        <f>S632*H632</f>
        <v>0</v>
      </c>
      <c r="U632" s="39"/>
      <c r="V632" s="39"/>
      <c r="W632" s="39"/>
      <c r="X632" s="39"/>
      <c r="Y632" s="39"/>
      <c r="Z632" s="39"/>
      <c r="AA632" s="39"/>
      <c r="AB632" s="39"/>
      <c r="AC632" s="39"/>
      <c r="AD632" s="39"/>
      <c r="AE632" s="39"/>
      <c r="AR632" s="230" t="s">
        <v>295</v>
      </c>
      <c r="AT632" s="230" t="s">
        <v>168</v>
      </c>
      <c r="AU632" s="230" t="s">
        <v>87</v>
      </c>
      <c r="AY632" s="18" t="s">
        <v>165</v>
      </c>
      <c r="BE632" s="231">
        <f>IF(N632="základní",J632,0)</f>
        <v>0</v>
      </c>
      <c r="BF632" s="231">
        <f>IF(N632="snížená",J632,0)</f>
        <v>0</v>
      </c>
      <c r="BG632" s="231">
        <f>IF(N632="zákl. přenesená",J632,0)</f>
        <v>0</v>
      </c>
      <c r="BH632" s="231">
        <f>IF(N632="sníž. přenesená",J632,0)</f>
        <v>0</v>
      </c>
      <c r="BI632" s="231">
        <f>IF(N632="nulová",J632,0)</f>
        <v>0</v>
      </c>
      <c r="BJ632" s="18" t="s">
        <v>85</v>
      </c>
      <c r="BK632" s="231">
        <f>ROUND(I632*H632,2)</f>
        <v>0</v>
      </c>
      <c r="BL632" s="18" t="s">
        <v>295</v>
      </c>
      <c r="BM632" s="230" t="s">
        <v>741</v>
      </c>
    </row>
    <row r="633" s="2" customFormat="1">
      <c r="A633" s="39"/>
      <c r="B633" s="40"/>
      <c r="C633" s="41"/>
      <c r="D633" s="232" t="s">
        <v>175</v>
      </c>
      <c r="E633" s="41"/>
      <c r="F633" s="233" t="s">
        <v>742</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175</v>
      </c>
      <c r="AU633" s="18" t="s">
        <v>87</v>
      </c>
    </row>
    <row r="634" s="14" customFormat="1">
      <c r="A634" s="14"/>
      <c r="B634" s="246"/>
      <c r="C634" s="247"/>
      <c r="D634" s="232" t="s">
        <v>177</v>
      </c>
      <c r="E634" s="248" t="s">
        <v>40</v>
      </c>
      <c r="F634" s="249" t="s">
        <v>736</v>
      </c>
      <c r="G634" s="247"/>
      <c r="H634" s="250">
        <v>1.3999999999999999</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177</v>
      </c>
      <c r="AU634" s="256" t="s">
        <v>87</v>
      </c>
      <c r="AV634" s="14" t="s">
        <v>87</v>
      </c>
      <c r="AW634" s="14" t="s">
        <v>38</v>
      </c>
      <c r="AX634" s="14" t="s">
        <v>77</v>
      </c>
      <c r="AY634" s="256" t="s">
        <v>165</v>
      </c>
    </row>
    <row r="635" s="14" customFormat="1">
      <c r="A635" s="14"/>
      <c r="B635" s="246"/>
      <c r="C635" s="247"/>
      <c r="D635" s="232" t="s">
        <v>177</v>
      </c>
      <c r="E635" s="248" t="s">
        <v>40</v>
      </c>
      <c r="F635" s="249" t="s">
        <v>737</v>
      </c>
      <c r="G635" s="247"/>
      <c r="H635" s="250">
        <v>2.3999999999999999</v>
      </c>
      <c r="I635" s="251"/>
      <c r="J635" s="247"/>
      <c r="K635" s="247"/>
      <c r="L635" s="252"/>
      <c r="M635" s="253"/>
      <c r="N635" s="254"/>
      <c r="O635" s="254"/>
      <c r="P635" s="254"/>
      <c r="Q635" s="254"/>
      <c r="R635" s="254"/>
      <c r="S635" s="254"/>
      <c r="T635" s="255"/>
      <c r="U635" s="14"/>
      <c r="V635" s="14"/>
      <c r="W635" s="14"/>
      <c r="X635" s="14"/>
      <c r="Y635" s="14"/>
      <c r="Z635" s="14"/>
      <c r="AA635" s="14"/>
      <c r="AB635" s="14"/>
      <c r="AC635" s="14"/>
      <c r="AD635" s="14"/>
      <c r="AE635" s="14"/>
      <c r="AT635" s="256" t="s">
        <v>177</v>
      </c>
      <c r="AU635" s="256" t="s">
        <v>87</v>
      </c>
      <c r="AV635" s="14" t="s">
        <v>87</v>
      </c>
      <c r="AW635" s="14" t="s">
        <v>38</v>
      </c>
      <c r="AX635" s="14" t="s">
        <v>77</v>
      </c>
      <c r="AY635" s="256" t="s">
        <v>165</v>
      </c>
    </row>
    <row r="636" s="15" customFormat="1">
      <c r="A636" s="15"/>
      <c r="B636" s="257"/>
      <c r="C636" s="258"/>
      <c r="D636" s="232" t="s">
        <v>177</v>
      </c>
      <c r="E636" s="259" t="s">
        <v>40</v>
      </c>
      <c r="F636" s="260" t="s">
        <v>186</v>
      </c>
      <c r="G636" s="258"/>
      <c r="H636" s="261">
        <v>3.7999999999999998</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177</v>
      </c>
      <c r="AU636" s="267" t="s">
        <v>87</v>
      </c>
      <c r="AV636" s="15" t="s">
        <v>173</v>
      </c>
      <c r="AW636" s="15" t="s">
        <v>38</v>
      </c>
      <c r="AX636" s="15" t="s">
        <v>85</v>
      </c>
      <c r="AY636" s="267" t="s">
        <v>165</v>
      </c>
    </row>
    <row r="637" s="2" customFormat="1" ht="24" customHeight="1">
      <c r="A637" s="39"/>
      <c r="B637" s="40"/>
      <c r="C637" s="219" t="s">
        <v>743</v>
      </c>
      <c r="D637" s="219" t="s">
        <v>168</v>
      </c>
      <c r="E637" s="220" t="s">
        <v>744</v>
      </c>
      <c r="F637" s="221" t="s">
        <v>745</v>
      </c>
      <c r="G637" s="222" t="s">
        <v>189</v>
      </c>
      <c r="H637" s="223">
        <v>7.5899999999999999</v>
      </c>
      <c r="I637" s="224"/>
      <c r="J637" s="225">
        <f>ROUND(I637*H637,2)</f>
        <v>0</v>
      </c>
      <c r="K637" s="221" t="s">
        <v>315</v>
      </c>
      <c r="L637" s="45"/>
      <c r="M637" s="226" t="s">
        <v>40</v>
      </c>
      <c r="N637" s="227" t="s">
        <v>48</v>
      </c>
      <c r="O637" s="85"/>
      <c r="P637" s="228">
        <f>O637*H637</f>
        <v>0</v>
      </c>
      <c r="Q637" s="228">
        <v>0.0015900000000000001</v>
      </c>
      <c r="R637" s="228">
        <f>Q637*H637</f>
        <v>0.0120681</v>
      </c>
      <c r="S637" s="228">
        <v>0</v>
      </c>
      <c r="T637" s="229">
        <f>S637*H637</f>
        <v>0</v>
      </c>
      <c r="U637" s="39"/>
      <c r="V637" s="39"/>
      <c r="W637" s="39"/>
      <c r="X637" s="39"/>
      <c r="Y637" s="39"/>
      <c r="Z637" s="39"/>
      <c r="AA637" s="39"/>
      <c r="AB637" s="39"/>
      <c r="AC637" s="39"/>
      <c r="AD637" s="39"/>
      <c r="AE637" s="39"/>
      <c r="AR637" s="230" t="s">
        <v>295</v>
      </c>
      <c r="AT637" s="230" t="s">
        <v>168</v>
      </c>
      <c r="AU637" s="230" t="s">
        <v>87</v>
      </c>
      <c r="AY637" s="18" t="s">
        <v>165</v>
      </c>
      <c r="BE637" s="231">
        <f>IF(N637="základní",J637,0)</f>
        <v>0</v>
      </c>
      <c r="BF637" s="231">
        <f>IF(N637="snížená",J637,0)</f>
        <v>0</v>
      </c>
      <c r="BG637" s="231">
        <f>IF(N637="zákl. přenesená",J637,0)</f>
        <v>0</v>
      </c>
      <c r="BH637" s="231">
        <f>IF(N637="sníž. přenesená",J637,0)</f>
        <v>0</v>
      </c>
      <c r="BI637" s="231">
        <f>IF(N637="nulová",J637,0)</f>
        <v>0</v>
      </c>
      <c r="BJ637" s="18" t="s">
        <v>85</v>
      </c>
      <c r="BK637" s="231">
        <f>ROUND(I637*H637,2)</f>
        <v>0</v>
      </c>
      <c r="BL637" s="18" t="s">
        <v>295</v>
      </c>
      <c r="BM637" s="230" t="s">
        <v>746</v>
      </c>
    </row>
    <row r="638" s="2" customFormat="1">
      <c r="A638" s="39"/>
      <c r="B638" s="40"/>
      <c r="C638" s="41"/>
      <c r="D638" s="232" t="s">
        <v>175</v>
      </c>
      <c r="E638" s="41"/>
      <c r="F638" s="233" t="s">
        <v>747</v>
      </c>
      <c r="G638" s="41"/>
      <c r="H638" s="41"/>
      <c r="I638" s="137"/>
      <c r="J638" s="41"/>
      <c r="K638" s="41"/>
      <c r="L638" s="45"/>
      <c r="M638" s="234"/>
      <c r="N638" s="235"/>
      <c r="O638" s="85"/>
      <c r="P638" s="85"/>
      <c r="Q638" s="85"/>
      <c r="R638" s="85"/>
      <c r="S638" s="85"/>
      <c r="T638" s="86"/>
      <c r="U638" s="39"/>
      <c r="V638" s="39"/>
      <c r="W638" s="39"/>
      <c r="X638" s="39"/>
      <c r="Y638" s="39"/>
      <c r="Z638" s="39"/>
      <c r="AA638" s="39"/>
      <c r="AB638" s="39"/>
      <c r="AC638" s="39"/>
      <c r="AD638" s="39"/>
      <c r="AE638" s="39"/>
      <c r="AT638" s="18" t="s">
        <v>175</v>
      </c>
      <c r="AU638" s="18" t="s">
        <v>87</v>
      </c>
    </row>
    <row r="639" s="14" customFormat="1">
      <c r="A639" s="14"/>
      <c r="B639" s="246"/>
      <c r="C639" s="247"/>
      <c r="D639" s="232" t="s">
        <v>177</v>
      </c>
      <c r="E639" s="248" t="s">
        <v>40</v>
      </c>
      <c r="F639" s="249" t="s">
        <v>748</v>
      </c>
      <c r="G639" s="247"/>
      <c r="H639" s="250">
        <v>7.5899999999999999</v>
      </c>
      <c r="I639" s="251"/>
      <c r="J639" s="247"/>
      <c r="K639" s="247"/>
      <c r="L639" s="252"/>
      <c r="M639" s="253"/>
      <c r="N639" s="254"/>
      <c r="O639" s="254"/>
      <c r="P639" s="254"/>
      <c r="Q639" s="254"/>
      <c r="R639" s="254"/>
      <c r="S639" s="254"/>
      <c r="T639" s="255"/>
      <c r="U639" s="14"/>
      <c r="V639" s="14"/>
      <c r="W639" s="14"/>
      <c r="X639" s="14"/>
      <c r="Y639" s="14"/>
      <c r="Z639" s="14"/>
      <c r="AA639" s="14"/>
      <c r="AB639" s="14"/>
      <c r="AC639" s="14"/>
      <c r="AD639" s="14"/>
      <c r="AE639" s="14"/>
      <c r="AT639" s="256" t="s">
        <v>177</v>
      </c>
      <c r="AU639" s="256" t="s">
        <v>87</v>
      </c>
      <c r="AV639" s="14" t="s">
        <v>87</v>
      </c>
      <c r="AW639" s="14" t="s">
        <v>38</v>
      </c>
      <c r="AX639" s="14" t="s">
        <v>77</v>
      </c>
      <c r="AY639" s="256" t="s">
        <v>165</v>
      </c>
    </row>
    <row r="640" s="15" customFormat="1">
      <c r="A640" s="15"/>
      <c r="B640" s="257"/>
      <c r="C640" s="258"/>
      <c r="D640" s="232" t="s">
        <v>177</v>
      </c>
      <c r="E640" s="259" t="s">
        <v>40</v>
      </c>
      <c r="F640" s="260" t="s">
        <v>186</v>
      </c>
      <c r="G640" s="258"/>
      <c r="H640" s="261">
        <v>7.5899999999999999</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177</v>
      </c>
      <c r="AU640" s="267" t="s">
        <v>87</v>
      </c>
      <c r="AV640" s="15" t="s">
        <v>173</v>
      </c>
      <c r="AW640" s="15" t="s">
        <v>38</v>
      </c>
      <c r="AX640" s="15" t="s">
        <v>85</v>
      </c>
      <c r="AY640" s="267" t="s">
        <v>165</v>
      </c>
    </row>
    <row r="641" s="2" customFormat="1" ht="16.5" customHeight="1">
      <c r="A641" s="39"/>
      <c r="B641" s="40"/>
      <c r="C641" s="219" t="s">
        <v>749</v>
      </c>
      <c r="D641" s="219" t="s">
        <v>168</v>
      </c>
      <c r="E641" s="220" t="s">
        <v>750</v>
      </c>
      <c r="F641" s="221" t="s">
        <v>751</v>
      </c>
      <c r="G641" s="222" t="s">
        <v>189</v>
      </c>
      <c r="H641" s="223">
        <v>11.390000000000001</v>
      </c>
      <c r="I641" s="224"/>
      <c r="J641" s="225">
        <f>ROUND(I641*H641,2)</f>
        <v>0</v>
      </c>
      <c r="K641" s="221" t="s">
        <v>172</v>
      </c>
      <c r="L641" s="45"/>
      <c r="M641" s="226" t="s">
        <v>40</v>
      </c>
      <c r="N641" s="227" t="s">
        <v>48</v>
      </c>
      <c r="O641" s="85"/>
      <c r="P641" s="228">
        <f>O641*H641</f>
        <v>0</v>
      </c>
      <c r="Q641" s="228">
        <v>0</v>
      </c>
      <c r="R641" s="228">
        <f>Q641*H641</f>
        <v>0</v>
      </c>
      <c r="S641" s="228">
        <v>0</v>
      </c>
      <c r="T641" s="229">
        <f>S641*H641</f>
        <v>0</v>
      </c>
      <c r="U641" s="39"/>
      <c r="V641" s="39"/>
      <c r="W641" s="39"/>
      <c r="X641" s="39"/>
      <c r="Y641" s="39"/>
      <c r="Z641" s="39"/>
      <c r="AA641" s="39"/>
      <c r="AB641" s="39"/>
      <c r="AC641" s="39"/>
      <c r="AD641" s="39"/>
      <c r="AE641" s="39"/>
      <c r="AR641" s="230" t="s">
        <v>295</v>
      </c>
      <c r="AT641" s="230" t="s">
        <v>168</v>
      </c>
      <c r="AU641" s="230" t="s">
        <v>87</v>
      </c>
      <c r="AY641" s="18" t="s">
        <v>165</v>
      </c>
      <c r="BE641" s="231">
        <f>IF(N641="základní",J641,0)</f>
        <v>0</v>
      </c>
      <c r="BF641" s="231">
        <f>IF(N641="snížená",J641,0)</f>
        <v>0</v>
      </c>
      <c r="BG641" s="231">
        <f>IF(N641="zákl. přenesená",J641,0)</f>
        <v>0</v>
      </c>
      <c r="BH641" s="231">
        <f>IF(N641="sníž. přenesená",J641,0)</f>
        <v>0</v>
      </c>
      <c r="BI641" s="231">
        <f>IF(N641="nulová",J641,0)</f>
        <v>0</v>
      </c>
      <c r="BJ641" s="18" t="s">
        <v>85</v>
      </c>
      <c r="BK641" s="231">
        <f>ROUND(I641*H641,2)</f>
        <v>0</v>
      </c>
      <c r="BL641" s="18" t="s">
        <v>295</v>
      </c>
      <c r="BM641" s="230" t="s">
        <v>752</v>
      </c>
    </row>
    <row r="642" s="2" customFormat="1">
      <c r="A642" s="39"/>
      <c r="B642" s="40"/>
      <c r="C642" s="41"/>
      <c r="D642" s="232" t="s">
        <v>175</v>
      </c>
      <c r="E642" s="41"/>
      <c r="F642" s="233" t="s">
        <v>753</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175</v>
      </c>
      <c r="AU642" s="18" t="s">
        <v>87</v>
      </c>
    </row>
    <row r="643" s="14" customFormat="1">
      <c r="A643" s="14"/>
      <c r="B643" s="246"/>
      <c r="C643" s="247"/>
      <c r="D643" s="232" t="s">
        <v>177</v>
      </c>
      <c r="E643" s="248" t="s">
        <v>40</v>
      </c>
      <c r="F643" s="249" t="s">
        <v>754</v>
      </c>
      <c r="G643" s="247"/>
      <c r="H643" s="250">
        <v>3.7999999999999998</v>
      </c>
      <c r="I643" s="251"/>
      <c r="J643" s="247"/>
      <c r="K643" s="247"/>
      <c r="L643" s="252"/>
      <c r="M643" s="253"/>
      <c r="N643" s="254"/>
      <c r="O643" s="254"/>
      <c r="P643" s="254"/>
      <c r="Q643" s="254"/>
      <c r="R643" s="254"/>
      <c r="S643" s="254"/>
      <c r="T643" s="255"/>
      <c r="U643" s="14"/>
      <c r="V643" s="14"/>
      <c r="W643" s="14"/>
      <c r="X643" s="14"/>
      <c r="Y643" s="14"/>
      <c r="Z643" s="14"/>
      <c r="AA643" s="14"/>
      <c r="AB643" s="14"/>
      <c r="AC643" s="14"/>
      <c r="AD643" s="14"/>
      <c r="AE643" s="14"/>
      <c r="AT643" s="256" t="s">
        <v>177</v>
      </c>
      <c r="AU643" s="256" t="s">
        <v>87</v>
      </c>
      <c r="AV643" s="14" t="s">
        <v>87</v>
      </c>
      <c r="AW643" s="14" t="s">
        <v>38</v>
      </c>
      <c r="AX643" s="14" t="s">
        <v>77</v>
      </c>
      <c r="AY643" s="256" t="s">
        <v>165</v>
      </c>
    </row>
    <row r="644" s="14" customFormat="1">
      <c r="A644" s="14"/>
      <c r="B644" s="246"/>
      <c r="C644" s="247"/>
      <c r="D644" s="232" t="s">
        <v>177</v>
      </c>
      <c r="E644" s="248" t="s">
        <v>40</v>
      </c>
      <c r="F644" s="249" t="s">
        <v>755</v>
      </c>
      <c r="G644" s="247"/>
      <c r="H644" s="250">
        <v>7.5899999999999999</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177</v>
      </c>
      <c r="AU644" s="256" t="s">
        <v>87</v>
      </c>
      <c r="AV644" s="14" t="s">
        <v>87</v>
      </c>
      <c r="AW644" s="14" t="s">
        <v>38</v>
      </c>
      <c r="AX644" s="14" t="s">
        <v>77</v>
      </c>
      <c r="AY644" s="256" t="s">
        <v>165</v>
      </c>
    </row>
    <row r="645" s="15" customFormat="1">
      <c r="A645" s="15"/>
      <c r="B645" s="257"/>
      <c r="C645" s="258"/>
      <c r="D645" s="232" t="s">
        <v>177</v>
      </c>
      <c r="E645" s="259" t="s">
        <v>40</v>
      </c>
      <c r="F645" s="260" t="s">
        <v>186</v>
      </c>
      <c r="G645" s="258"/>
      <c r="H645" s="261">
        <v>11.390000000000001</v>
      </c>
      <c r="I645" s="262"/>
      <c r="J645" s="258"/>
      <c r="K645" s="258"/>
      <c r="L645" s="263"/>
      <c r="M645" s="264"/>
      <c r="N645" s="265"/>
      <c r="O645" s="265"/>
      <c r="P645" s="265"/>
      <c r="Q645" s="265"/>
      <c r="R645" s="265"/>
      <c r="S645" s="265"/>
      <c r="T645" s="266"/>
      <c r="U645" s="15"/>
      <c r="V645" s="15"/>
      <c r="W645" s="15"/>
      <c r="X645" s="15"/>
      <c r="Y645" s="15"/>
      <c r="Z645" s="15"/>
      <c r="AA645" s="15"/>
      <c r="AB645" s="15"/>
      <c r="AC645" s="15"/>
      <c r="AD645" s="15"/>
      <c r="AE645" s="15"/>
      <c r="AT645" s="267" t="s">
        <v>177</v>
      </c>
      <c r="AU645" s="267" t="s">
        <v>87</v>
      </c>
      <c r="AV645" s="15" t="s">
        <v>173</v>
      </c>
      <c r="AW645" s="15" t="s">
        <v>38</v>
      </c>
      <c r="AX645" s="15" t="s">
        <v>85</v>
      </c>
      <c r="AY645" s="267" t="s">
        <v>165</v>
      </c>
    </row>
    <row r="646" s="2" customFormat="1" ht="24" customHeight="1">
      <c r="A646" s="39"/>
      <c r="B646" s="40"/>
      <c r="C646" s="219" t="s">
        <v>756</v>
      </c>
      <c r="D646" s="219" t="s">
        <v>168</v>
      </c>
      <c r="E646" s="220" t="s">
        <v>757</v>
      </c>
      <c r="F646" s="221" t="s">
        <v>758</v>
      </c>
      <c r="G646" s="222" t="s">
        <v>189</v>
      </c>
      <c r="H646" s="223">
        <v>11.390000000000001</v>
      </c>
      <c r="I646" s="224"/>
      <c r="J646" s="225">
        <f>ROUND(I646*H646,2)</f>
        <v>0</v>
      </c>
      <c r="K646" s="221" t="s">
        <v>172</v>
      </c>
      <c r="L646" s="45"/>
      <c r="M646" s="226" t="s">
        <v>40</v>
      </c>
      <c r="N646" s="227" t="s">
        <v>48</v>
      </c>
      <c r="O646" s="85"/>
      <c r="P646" s="228">
        <f>O646*H646</f>
        <v>0</v>
      </c>
      <c r="Q646" s="228">
        <v>0.00016000000000000001</v>
      </c>
      <c r="R646" s="228">
        <f>Q646*H646</f>
        <v>0.0018224000000000003</v>
      </c>
      <c r="S646" s="228">
        <v>0</v>
      </c>
      <c r="T646" s="229">
        <f>S646*H646</f>
        <v>0</v>
      </c>
      <c r="U646" s="39"/>
      <c r="V646" s="39"/>
      <c r="W646" s="39"/>
      <c r="X646" s="39"/>
      <c r="Y646" s="39"/>
      <c r="Z646" s="39"/>
      <c r="AA646" s="39"/>
      <c r="AB646" s="39"/>
      <c r="AC646" s="39"/>
      <c r="AD646" s="39"/>
      <c r="AE646" s="39"/>
      <c r="AR646" s="230" t="s">
        <v>295</v>
      </c>
      <c r="AT646" s="230" t="s">
        <v>168</v>
      </c>
      <c r="AU646" s="230" t="s">
        <v>87</v>
      </c>
      <c r="AY646" s="18" t="s">
        <v>165</v>
      </c>
      <c r="BE646" s="231">
        <f>IF(N646="základní",J646,0)</f>
        <v>0</v>
      </c>
      <c r="BF646" s="231">
        <f>IF(N646="snížená",J646,0)</f>
        <v>0</v>
      </c>
      <c r="BG646" s="231">
        <f>IF(N646="zákl. přenesená",J646,0)</f>
        <v>0</v>
      </c>
      <c r="BH646" s="231">
        <f>IF(N646="sníž. přenesená",J646,0)</f>
        <v>0</v>
      </c>
      <c r="BI646" s="231">
        <f>IF(N646="nulová",J646,0)</f>
        <v>0</v>
      </c>
      <c r="BJ646" s="18" t="s">
        <v>85</v>
      </c>
      <c r="BK646" s="231">
        <f>ROUND(I646*H646,2)</f>
        <v>0</v>
      </c>
      <c r="BL646" s="18" t="s">
        <v>295</v>
      </c>
      <c r="BM646" s="230" t="s">
        <v>759</v>
      </c>
    </row>
    <row r="647" s="2" customFormat="1">
      <c r="A647" s="39"/>
      <c r="B647" s="40"/>
      <c r="C647" s="41"/>
      <c r="D647" s="232" t="s">
        <v>175</v>
      </c>
      <c r="E647" s="41"/>
      <c r="F647" s="233" t="s">
        <v>760</v>
      </c>
      <c r="G647" s="41"/>
      <c r="H647" s="41"/>
      <c r="I647" s="137"/>
      <c r="J647" s="41"/>
      <c r="K647" s="41"/>
      <c r="L647" s="45"/>
      <c r="M647" s="234"/>
      <c r="N647" s="235"/>
      <c r="O647" s="85"/>
      <c r="P647" s="85"/>
      <c r="Q647" s="85"/>
      <c r="R647" s="85"/>
      <c r="S647" s="85"/>
      <c r="T647" s="86"/>
      <c r="U647" s="39"/>
      <c r="V647" s="39"/>
      <c r="W647" s="39"/>
      <c r="X647" s="39"/>
      <c r="Y647" s="39"/>
      <c r="Z647" s="39"/>
      <c r="AA647" s="39"/>
      <c r="AB647" s="39"/>
      <c r="AC647" s="39"/>
      <c r="AD647" s="39"/>
      <c r="AE647" s="39"/>
      <c r="AT647" s="18" t="s">
        <v>175</v>
      </c>
      <c r="AU647" s="18" t="s">
        <v>87</v>
      </c>
    </row>
    <row r="648" s="2" customFormat="1">
      <c r="A648" s="39"/>
      <c r="B648" s="40"/>
      <c r="C648" s="41"/>
      <c r="D648" s="232" t="s">
        <v>192</v>
      </c>
      <c r="E648" s="41"/>
      <c r="F648" s="268" t="s">
        <v>580</v>
      </c>
      <c r="G648" s="41"/>
      <c r="H648" s="41"/>
      <c r="I648" s="137"/>
      <c r="J648" s="41"/>
      <c r="K648" s="41"/>
      <c r="L648" s="45"/>
      <c r="M648" s="234"/>
      <c r="N648" s="235"/>
      <c r="O648" s="85"/>
      <c r="P648" s="85"/>
      <c r="Q648" s="85"/>
      <c r="R648" s="85"/>
      <c r="S648" s="85"/>
      <c r="T648" s="86"/>
      <c r="U648" s="39"/>
      <c r="V648" s="39"/>
      <c r="W648" s="39"/>
      <c r="X648" s="39"/>
      <c r="Y648" s="39"/>
      <c r="Z648" s="39"/>
      <c r="AA648" s="39"/>
      <c r="AB648" s="39"/>
      <c r="AC648" s="39"/>
      <c r="AD648" s="39"/>
      <c r="AE648" s="39"/>
      <c r="AT648" s="18" t="s">
        <v>192</v>
      </c>
      <c r="AU648" s="18" t="s">
        <v>87</v>
      </c>
    </row>
    <row r="649" s="14" customFormat="1">
      <c r="A649" s="14"/>
      <c r="B649" s="246"/>
      <c r="C649" s="247"/>
      <c r="D649" s="232" t="s">
        <v>177</v>
      </c>
      <c r="E649" s="248" t="s">
        <v>40</v>
      </c>
      <c r="F649" s="249" t="s">
        <v>754</v>
      </c>
      <c r="G649" s="247"/>
      <c r="H649" s="250">
        <v>3.7999999999999998</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177</v>
      </c>
      <c r="AU649" s="256" t="s">
        <v>87</v>
      </c>
      <c r="AV649" s="14" t="s">
        <v>87</v>
      </c>
      <c r="AW649" s="14" t="s">
        <v>38</v>
      </c>
      <c r="AX649" s="14" t="s">
        <v>77</v>
      </c>
      <c r="AY649" s="256" t="s">
        <v>165</v>
      </c>
    </row>
    <row r="650" s="14" customFormat="1">
      <c r="A650" s="14"/>
      <c r="B650" s="246"/>
      <c r="C650" s="247"/>
      <c r="D650" s="232" t="s">
        <v>177</v>
      </c>
      <c r="E650" s="248" t="s">
        <v>40</v>
      </c>
      <c r="F650" s="249" t="s">
        <v>755</v>
      </c>
      <c r="G650" s="247"/>
      <c r="H650" s="250">
        <v>7.5899999999999999</v>
      </c>
      <c r="I650" s="251"/>
      <c r="J650" s="247"/>
      <c r="K650" s="247"/>
      <c r="L650" s="252"/>
      <c r="M650" s="253"/>
      <c r="N650" s="254"/>
      <c r="O650" s="254"/>
      <c r="P650" s="254"/>
      <c r="Q650" s="254"/>
      <c r="R650" s="254"/>
      <c r="S650" s="254"/>
      <c r="T650" s="255"/>
      <c r="U650" s="14"/>
      <c r="V650" s="14"/>
      <c r="W650" s="14"/>
      <c r="X650" s="14"/>
      <c r="Y650" s="14"/>
      <c r="Z650" s="14"/>
      <c r="AA650" s="14"/>
      <c r="AB650" s="14"/>
      <c r="AC650" s="14"/>
      <c r="AD650" s="14"/>
      <c r="AE650" s="14"/>
      <c r="AT650" s="256" t="s">
        <v>177</v>
      </c>
      <c r="AU650" s="256" t="s">
        <v>87</v>
      </c>
      <c r="AV650" s="14" t="s">
        <v>87</v>
      </c>
      <c r="AW650" s="14" t="s">
        <v>38</v>
      </c>
      <c r="AX650" s="14" t="s">
        <v>77</v>
      </c>
      <c r="AY650" s="256" t="s">
        <v>165</v>
      </c>
    </row>
    <row r="651" s="15" customFormat="1">
      <c r="A651" s="15"/>
      <c r="B651" s="257"/>
      <c r="C651" s="258"/>
      <c r="D651" s="232" t="s">
        <v>177</v>
      </c>
      <c r="E651" s="259" t="s">
        <v>40</v>
      </c>
      <c r="F651" s="260" t="s">
        <v>186</v>
      </c>
      <c r="G651" s="258"/>
      <c r="H651" s="261">
        <v>11.390000000000001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177</v>
      </c>
      <c r="AU651" s="267" t="s">
        <v>87</v>
      </c>
      <c r="AV651" s="15" t="s">
        <v>173</v>
      </c>
      <c r="AW651" s="15" t="s">
        <v>38</v>
      </c>
      <c r="AX651" s="15" t="s">
        <v>85</v>
      </c>
      <c r="AY651" s="267" t="s">
        <v>165</v>
      </c>
    </row>
    <row r="652" s="2" customFormat="1" ht="24" customHeight="1">
      <c r="A652" s="39"/>
      <c r="B652" s="40"/>
      <c r="C652" s="219" t="s">
        <v>761</v>
      </c>
      <c r="D652" s="219" t="s">
        <v>168</v>
      </c>
      <c r="E652" s="220" t="s">
        <v>762</v>
      </c>
      <c r="F652" s="221" t="s">
        <v>763</v>
      </c>
      <c r="G652" s="222" t="s">
        <v>398</v>
      </c>
      <c r="H652" s="223">
        <v>0.016</v>
      </c>
      <c r="I652" s="224"/>
      <c r="J652" s="225">
        <f>ROUND(I652*H652,2)</f>
        <v>0</v>
      </c>
      <c r="K652" s="221" t="s">
        <v>172</v>
      </c>
      <c r="L652" s="45"/>
      <c r="M652" s="226" t="s">
        <v>40</v>
      </c>
      <c r="N652" s="227" t="s">
        <v>48</v>
      </c>
      <c r="O652" s="85"/>
      <c r="P652" s="228">
        <f>O652*H652</f>
        <v>0</v>
      </c>
      <c r="Q652" s="228">
        <v>0</v>
      </c>
      <c r="R652" s="228">
        <f>Q652*H652</f>
        <v>0</v>
      </c>
      <c r="S652" s="228">
        <v>0</v>
      </c>
      <c r="T652" s="229">
        <f>S652*H652</f>
        <v>0</v>
      </c>
      <c r="U652" s="39"/>
      <c r="V652" s="39"/>
      <c r="W652" s="39"/>
      <c r="X652" s="39"/>
      <c r="Y652" s="39"/>
      <c r="Z652" s="39"/>
      <c r="AA652" s="39"/>
      <c r="AB652" s="39"/>
      <c r="AC652" s="39"/>
      <c r="AD652" s="39"/>
      <c r="AE652" s="39"/>
      <c r="AR652" s="230" t="s">
        <v>295</v>
      </c>
      <c r="AT652" s="230" t="s">
        <v>168</v>
      </c>
      <c r="AU652" s="230" t="s">
        <v>87</v>
      </c>
      <c r="AY652" s="18" t="s">
        <v>165</v>
      </c>
      <c r="BE652" s="231">
        <f>IF(N652="základní",J652,0)</f>
        <v>0</v>
      </c>
      <c r="BF652" s="231">
        <f>IF(N652="snížená",J652,0)</f>
        <v>0</v>
      </c>
      <c r="BG652" s="231">
        <f>IF(N652="zákl. přenesená",J652,0)</f>
        <v>0</v>
      </c>
      <c r="BH652" s="231">
        <f>IF(N652="sníž. přenesená",J652,0)</f>
        <v>0</v>
      </c>
      <c r="BI652" s="231">
        <f>IF(N652="nulová",J652,0)</f>
        <v>0</v>
      </c>
      <c r="BJ652" s="18" t="s">
        <v>85</v>
      </c>
      <c r="BK652" s="231">
        <f>ROUND(I652*H652,2)</f>
        <v>0</v>
      </c>
      <c r="BL652" s="18" t="s">
        <v>295</v>
      </c>
      <c r="BM652" s="230" t="s">
        <v>764</v>
      </c>
    </row>
    <row r="653" s="2" customFormat="1">
      <c r="A653" s="39"/>
      <c r="B653" s="40"/>
      <c r="C653" s="41"/>
      <c r="D653" s="232" t="s">
        <v>175</v>
      </c>
      <c r="E653" s="41"/>
      <c r="F653" s="233" t="s">
        <v>765</v>
      </c>
      <c r="G653" s="41"/>
      <c r="H653" s="41"/>
      <c r="I653" s="137"/>
      <c r="J653" s="41"/>
      <c r="K653" s="41"/>
      <c r="L653" s="45"/>
      <c r="M653" s="234"/>
      <c r="N653" s="235"/>
      <c r="O653" s="85"/>
      <c r="P653" s="85"/>
      <c r="Q653" s="85"/>
      <c r="R653" s="85"/>
      <c r="S653" s="85"/>
      <c r="T653" s="86"/>
      <c r="U653" s="39"/>
      <c r="V653" s="39"/>
      <c r="W653" s="39"/>
      <c r="X653" s="39"/>
      <c r="Y653" s="39"/>
      <c r="Z653" s="39"/>
      <c r="AA653" s="39"/>
      <c r="AB653" s="39"/>
      <c r="AC653" s="39"/>
      <c r="AD653" s="39"/>
      <c r="AE653" s="39"/>
      <c r="AT653" s="18" t="s">
        <v>175</v>
      </c>
      <c r="AU653" s="18" t="s">
        <v>87</v>
      </c>
    </row>
    <row r="654" s="2" customFormat="1">
      <c r="A654" s="39"/>
      <c r="B654" s="40"/>
      <c r="C654" s="41"/>
      <c r="D654" s="232" t="s">
        <v>192</v>
      </c>
      <c r="E654" s="41"/>
      <c r="F654" s="268" t="s">
        <v>471</v>
      </c>
      <c r="G654" s="41"/>
      <c r="H654" s="41"/>
      <c r="I654" s="137"/>
      <c r="J654" s="41"/>
      <c r="K654" s="41"/>
      <c r="L654" s="45"/>
      <c r="M654" s="234"/>
      <c r="N654" s="235"/>
      <c r="O654" s="85"/>
      <c r="P654" s="85"/>
      <c r="Q654" s="85"/>
      <c r="R654" s="85"/>
      <c r="S654" s="85"/>
      <c r="T654" s="86"/>
      <c r="U654" s="39"/>
      <c r="V654" s="39"/>
      <c r="W654" s="39"/>
      <c r="X654" s="39"/>
      <c r="Y654" s="39"/>
      <c r="Z654" s="39"/>
      <c r="AA654" s="39"/>
      <c r="AB654" s="39"/>
      <c r="AC654" s="39"/>
      <c r="AD654" s="39"/>
      <c r="AE654" s="39"/>
      <c r="AT654" s="18" t="s">
        <v>192</v>
      </c>
      <c r="AU654" s="18" t="s">
        <v>87</v>
      </c>
    </row>
    <row r="655" s="2" customFormat="1" ht="24" customHeight="1">
      <c r="A655" s="39"/>
      <c r="B655" s="40"/>
      <c r="C655" s="219" t="s">
        <v>766</v>
      </c>
      <c r="D655" s="219" t="s">
        <v>168</v>
      </c>
      <c r="E655" s="220" t="s">
        <v>767</v>
      </c>
      <c r="F655" s="221" t="s">
        <v>768</v>
      </c>
      <c r="G655" s="222" t="s">
        <v>398</v>
      </c>
      <c r="H655" s="223">
        <v>0.016</v>
      </c>
      <c r="I655" s="224"/>
      <c r="J655" s="225">
        <f>ROUND(I655*H655,2)</f>
        <v>0</v>
      </c>
      <c r="K655" s="221" t="s">
        <v>172</v>
      </c>
      <c r="L655" s="45"/>
      <c r="M655" s="226" t="s">
        <v>40</v>
      </c>
      <c r="N655" s="227" t="s">
        <v>48</v>
      </c>
      <c r="O655" s="85"/>
      <c r="P655" s="228">
        <f>O655*H655</f>
        <v>0</v>
      </c>
      <c r="Q655" s="228">
        <v>0</v>
      </c>
      <c r="R655" s="228">
        <f>Q655*H655</f>
        <v>0</v>
      </c>
      <c r="S655" s="228">
        <v>0</v>
      </c>
      <c r="T655" s="229">
        <f>S655*H655</f>
        <v>0</v>
      </c>
      <c r="U655" s="39"/>
      <c r="V655" s="39"/>
      <c r="W655" s="39"/>
      <c r="X655" s="39"/>
      <c r="Y655" s="39"/>
      <c r="Z655" s="39"/>
      <c r="AA655" s="39"/>
      <c r="AB655" s="39"/>
      <c r="AC655" s="39"/>
      <c r="AD655" s="39"/>
      <c r="AE655" s="39"/>
      <c r="AR655" s="230" t="s">
        <v>295</v>
      </c>
      <c r="AT655" s="230" t="s">
        <v>168</v>
      </c>
      <c r="AU655" s="230" t="s">
        <v>87</v>
      </c>
      <c r="AY655" s="18" t="s">
        <v>165</v>
      </c>
      <c r="BE655" s="231">
        <f>IF(N655="základní",J655,0)</f>
        <v>0</v>
      </c>
      <c r="BF655" s="231">
        <f>IF(N655="snížená",J655,0)</f>
        <v>0</v>
      </c>
      <c r="BG655" s="231">
        <f>IF(N655="zákl. přenesená",J655,0)</f>
        <v>0</v>
      </c>
      <c r="BH655" s="231">
        <f>IF(N655="sníž. přenesená",J655,0)</f>
        <v>0</v>
      </c>
      <c r="BI655" s="231">
        <f>IF(N655="nulová",J655,0)</f>
        <v>0</v>
      </c>
      <c r="BJ655" s="18" t="s">
        <v>85</v>
      </c>
      <c r="BK655" s="231">
        <f>ROUND(I655*H655,2)</f>
        <v>0</v>
      </c>
      <c r="BL655" s="18" t="s">
        <v>295</v>
      </c>
      <c r="BM655" s="230" t="s">
        <v>769</v>
      </c>
    </row>
    <row r="656" s="2" customFormat="1">
      <c r="A656" s="39"/>
      <c r="B656" s="40"/>
      <c r="C656" s="41"/>
      <c r="D656" s="232" t="s">
        <v>175</v>
      </c>
      <c r="E656" s="41"/>
      <c r="F656" s="233" t="s">
        <v>770</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175</v>
      </c>
      <c r="AU656" s="18" t="s">
        <v>87</v>
      </c>
    </row>
    <row r="657" s="2" customFormat="1">
      <c r="A657" s="39"/>
      <c r="B657" s="40"/>
      <c r="C657" s="41"/>
      <c r="D657" s="232" t="s">
        <v>192</v>
      </c>
      <c r="E657" s="41"/>
      <c r="F657" s="268" t="s">
        <v>471</v>
      </c>
      <c r="G657" s="41"/>
      <c r="H657" s="41"/>
      <c r="I657" s="137"/>
      <c r="J657" s="41"/>
      <c r="K657" s="41"/>
      <c r="L657" s="45"/>
      <c r="M657" s="234"/>
      <c r="N657" s="235"/>
      <c r="O657" s="85"/>
      <c r="P657" s="85"/>
      <c r="Q657" s="85"/>
      <c r="R657" s="85"/>
      <c r="S657" s="85"/>
      <c r="T657" s="86"/>
      <c r="U657" s="39"/>
      <c r="V657" s="39"/>
      <c r="W657" s="39"/>
      <c r="X657" s="39"/>
      <c r="Y657" s="39"/>
      <c r="Z657" s="39"/>
      <c r="AA657" s="39"/>
      <c r="AB657" s="39"/>
      <c r="AC657" s="39"/>
      <c r="AD657" s="39"/>
      <c r="AE657" s="39"/>
      <c r="AT657" s="18" t="s">
        <v>192</v>
      </c>
      <c r="AU657" s="18" t="s">
        <v>87</v>
      </c>
    </row>
    <row r="658" s="12" customFormat="1" ht="22.8" customHeight="1">
      <c r="A658" s="12"/>
      <c r="B658" s="203"/>
      <c r="C658" s="204"/>
      <c r="D658" s="205" t="s">
        <v>76</v>
      </c>
      <c r="E658" s="217" t="s">
        <v>771</v>
      </c>
      <c r="F658" s="217" t="s">
        <v>772</v>
      </c>
      <c r="G658" s="204"/>
      <c r="H658" s="204"/>
      <c r="I658" s="207"/>
      <c r="J658" s="218">
        <f>BK658</f>
        <v>0</v>
      </c>
      <c r="K658" s="204"/>
      <c r="L658" s="209"/>
      <c r="M658" s="210"/>
      <c r="N658" s="211"/>
      <c r="O658" s="211"/>
      <c r="P658" s="212">
        <f>SUM(P659:P667)</f>
        <v>0</v>
      </c>
      <c r="Q658" s="211"/>
      <c r="R658" s="212">
        <f>SUM(R659:R667)</f>
        <v>0.00066</v>
      </c>
      <c r="S658" s="211"/>
      <c r="T658" s="213">
        <f>SUM(T659:T667)</f>
        <v>0</v>
      </c>
      <c r="U658" s="12"/>
      <c r="V658" s="12"/>
      <c r="W658" s="12"/>
      <c r="X658" s="12"/>
      <c r="Y658" s="12"/>
      <c r="Z658" s="12"/>
      <c r="AA658" s="12"/>
      <c r="AB658" s="12"/>
      <c r="AC658" s="12"/>
      <c r="AD658" s="12"/>
      <c r="AE658" s="12"/>
      <c r="AR658" s="214" t="s">
        <v>87</v>
      </c>
      <c r="AT658" s="215" t="s">
        <v>76</v>
      </c>
      <c r="AU658" s="215" t="s">
        <v>85</v>
      </c>
      <c r="AY658" s="214" t="s">
        <v>165</v>
      </c>
      <c r="BK658" s="216">
        <f>SUM(BK659:BK667)</f>
        <v>0</v>
      </c>
    </row>
    <row r="659" s="2" customFormat="1" ht="24" customHeight="1">
      <c r="A659" s="39"/>
      <c r="B659" s="40"/>
      <c r="C659" s="219" t="s">
        <v>773</v>
      </c>
      <c r="D659" s="219" t="s">
        <v>168</v>
      </c>
      <c r="E659" s="220" t="s">
        <v>774</v>
      </c>
      <c r="F659" s="221" t="s">
        <v>775</v>
      </c>
      <c r="G659" s="222" t="s">
        <v>287</v>
      </c>
      <c r="H659" s="223">
        <v>2</v>
      </c>
      <c r="I659" s="224"/>
      <c r="J659" s="225">
        <f>ROUND(I659*H659,2)</f>
        <v>0</v>
      </c>
      <c r="K659" s="221" t="s">
        <v>315</v>
      </c>
      <c r="L659" s="45"/>
      <c r="M659" s="226" t="s">
        <v>40</v>
      </c>
      <c r="N659" s="227" t="s">
        <v>48</v>
      </c>
      <c r="O659" s="85"/>
      <c r="P659" s="228">
        <f>O659*H659</f>
        <v>0</v>
      </c>
      <c r="Q659" s="228">
        <v>0.00023000000000000001</v>
      </c>
      <c r="R659" s="228">
        <f>Q659*H659</f>
        <v>0.00046000000000000001</v>
      </c>
      <c r="S659" s="228">
        <v>0</v>
      </c>
      <c r="T659" s="229">
        <f>S659*H659</f>
        <v>0</v>
      </c>
      <c r="U659" s="39"/>
      <c r="V659" s="39"/>
      <c r="W659" s="39"/>
      <c r="X659" s="39"/>
      <c r="Y659" s="39"/>
      <c r="Z659" s="39"/>
      <c r="AA659" s="39"/>
      <c r="AB659" s="39"/>
      <c r="AC659" s="39"/>
      <c r="AD659" s="39"/>
      <c r="AE659" s="39"/>
      <c r="AR659" s="230" t="s">
        <v>295</v>
      </c>
      <c r="AT659" s="230" t="s">
        <v>168</v>
      </c>
      <c r="AU659" s="230" t="s">
        <v>87</v>
      </c>
      <c r="AY659" s="18" t="s">
        <v>165</v>
      </c>
      <c r="BE659" s="231">
        <f>IF(N659="základní",J659,0)</f>
        <v>0</v>
      </c>
      <c r="BF659" s="231">
        <f>IF(N659="snížená",J659,0)</f>
        <v>0</v>
      </c>
      <c r="BG659" s="231">
        <f>IF(N659="zákl. přenesená",J659,0)</f>
        <v>0</v>
      </c>
      <c r="BH659" s="231">
        <f>IF(N659="sníž. přenesená",J659,0)</f>
        <v>0</v>
      </c>
      <c r="BI659" s="231">
        <f>IF(N659="nulová",J659,0)</f>
        <v>0</v>
      </c>
      <c r="BJ659" s="18" t="s">
        <v>85</v>
      </c>
      <c r="BK659" s="231">
        <f>ROUND(I659*H659,2)</f>
        <v>0</v>
      </c>
      <c r="BL659" s="18" t="s">
        <v>295</v>
      </c>
      <c r="BM659" s="230" t="s">
        <v>776</v>
      </c>
    </row>
    <row r="660" s="2" customFormat="1">
      <c r="A660" s="39"/>
      <c r="B660" s="40"/>
      <c r="C660" s="41"/>
      <c r="D660" s="232" t="s">
        <v>175</v>
      </c>
      <c r="E660" s="41"/>
      <c r="F660" s="233" t="s">
        <v>777</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175</v>
      </c>
      <c r="AU660" s="18" t="s">
        <v>87</v>
      </c>
    </row>
    <row r="661" s="2" customFormat="1">
      <c r="A661" s="39"/>
      <c r="B661" s="40"/>
      <c r="C661" s="41"/>
      <c r="D661" s="232" t="s">
        <v>192</v>
      </c>
      <c r="E661" s="41"/>
      <c r="F661" s="268" t="s">
        <v>778</v>
      </c>
      <c r="G661" s="41"/>
      <c r="H661" s="41"/>
      <c r="I661" s="137"/>
      <c r="J661" s="41"/>
      <c r="K661" s="41"/>
      <c r="L661" s="45"/>
      <c r="M661" s="234"/>
      <c r="N661" s="235"/>
      <c r="O661" s="85"/>
      <c r="P661" s="85"/>
      <c r="Q661" s="85"/>
      <c r="R661" s="85"/>
      <c r="S661" s="85"/>
      <c r="T661" s="86"/>
      <c r="U661" s="39"/>
      <c r="V661" s="39"/>
      <c r="W661" s="39"/>
      <c r="X661" s="39"/>
      <c r="Y661" s="39"/>
      <c r="Z661" s="39"/>
      <c r="AA661" s="39"/>
      <c r="AB661" s="39"/>
      <c r="AC661" s="39"/>
      <c r="AD661" s="39"/>
      <c r="AE661" s="39"/>
      <c r="AT661" s="18" t="s">
        <v>192</v>
      </c>
      <c r="AU661" s="18" t="s">
        <v>87</v>
      </c>
    </row>
    <row r="662" s="2" customFormat="1" ht="24" customHeight="1">
      <c r="A662" s="39"/>
      <c r="B662" s="40"/>
      <c r="C662" s="219" t="s">
        <v>779</v>
      </c>
      <c r="D662" s="219" t="s">
        <v>168</v>
      </c>
      <c r="E662" s="220" t="s">
        <v>780</v>
      </c>
      <c r="F662" s="221" t="s">
        <v>781</v>
      </c>
      <c r="G662" s="222" t="s">
        <v>287</v>
      </c>
      <c r="H662" s="223">
        <v>2</v>
      </c>
      <c r="I662" s="224"/>
      <c r="J662" s="225">
        <f>ROUND(I662*H662,2)</f>
        <v>0</v>
      </c>
      <c r="K662" s="221" t="s">
        <v>315</v>
      </c>
      <c r="L662" s="45"/>
      <c r="M662" s="226" t="s">
        <v>40</v>
      </c>
      <c r="N662" s="227" t="s">
        <v>48</v>
      </c>
      <c r="O662" s="85"/>
      <c r="P662" s="228">
        <f>O662*H662</f>
        <v>0</v>
      </c>
      <c r="Q662" s="228">
        <v>0.00010000000000000001</v>
      </c>
      <c r="R662" s="228">
        <f>Q662*H662</f>
        <v>0.00020000000000000001</v>
      </c>
      <c r="S662" s="228">
        <v>0</v>
      </c>
      <c r="T662" s="229">
        <f>S662*H662</f>
        <v>0</v>
      </c>
      <c r="U662" s="39"/>
      <c r="V662" s="39"/>
      <c r="W662" s="39"/>
      <c r="X662" s="39"/>
      <c r="Y662" s="39"/>
      <c r="Z662" s="39"/>
      <c r="AA662" s="39"/>
      <c r="AB662" s="39"/>
      <c r="AC662" s="39"/>
      <c r="AD662" s="39"/>
      <c r="AE662" s="39"/>
      <c r="AR662" s="230" t="s">
        <v>295</v>
      </c>
      <c r="AT662" s="230" t="s">
        <v>168</v>
      </c>
      <c r="AU662" s="230" t="s">
        <v>87</v>
      </c>
      <c r="AY662" s="18" t="s">
        <v>165</v>
      </c>
      <c r="BE662" s="231">
        <f>IF(N662="základní",J662,0)</f>
        <v>0</v>
      </c>
      <c r="BF662" s="231">
        <f>IF(N662="snížená",J662,0)</f>
        <v>0</v>
      </c>
      <c r="BG662" s="231">
        <f>IF(N662="zákl. přenesená",J662,0)</f>
        <v>0</v>
      </c>
      <c r="BH662" s="231">
        <f>IF(N662="sníž. přenesená",J662,0)</f>
        <v>0</v>
      </c>
      <c r="BI662" s="231">
        <f>IF(N662="nulová",J662,0)</f>
        <v>0</v>
      </c>
      <c r="BJ662" s="18" t="s">
        <v>85</v>
      </c>
      <c r="BK662" s="231">
        <f>ROUND(I662*H662,2)</f>
        <v>0</v>
      </c>
      <c r="BL662" s="18" t="s">
        <v>295</v>
      </c>
      <c r="BM662" s="230" t="s">
        <v>782</v>
      </c>
    </row>
    <row r="663" s="2" customFormat="1">
      <c r="A663" s="39"/>
      <c r="B663" s="40"/>
      <c r="C663" s="41"/>
      <c r="D663" s="232" t="s">
        <v>175</v>
      </c>
      <c r="E663" s="41"/>
      <c r="F663" s="233" t="s">
        <v>783</v>
      </c>
      <c r="G663" s="41"/>
      <c r="H663" s="41"/>
      <c r="I663" s="137"/>
      <c r="J663" s="41"/>
      <c r="K663" s="41"/>
      <c r="L663" s="45"/>
      <c r="M663" s="234"/>
      <c r="N663" s="235"/>
      <c r="O663" s="85"/>
      <c r="P663" s="85"/>
      <c r="Q663" s="85"/>
      <c r="R663" s="85"/>
      <c r="S663" s="85"/>
      <c r="T663" s="86"/>
      <c r="U663" s="39"/>
      <c r="V663" s="39"/>
      <c r="W663" s="39"/>
      <c r="X663" s="39"/>
      <c r="Y663" s="39"/>
      <c r="Z663" s="39"/>
      <c r="AA663" s="39"/>
      <c r="AB663" s="39"/>
      <c r="AC663" s="39"/>
      <c r="AD663" s="39"/>
      <c r="AE663" s="39"/>
      <c r="AT663" s="18" t="s">
        <v>175</v>
      </c>
      <c r="AU663" s="18" t="s">
        <v>87</v>
      </c>
    </row>
    <row r="664" s="2" customFormat="1">
      <c r="A664" s="39"/>
      <c r="B664" s="40"/>
      <c r="C664" s="41"/>
      <c r="D664" s="232" t="s">
        <v>192</v>
      </c>
      <c r="E664" s="41"/>
      <c r="F664" s="268" t="s">
        <v>784</v>
      </c>
      <c r="G664" s="41"/>
      <c r="H664" s="41"/>
      <c r="I664" s="137"/>
      <c r="J664" s="41"/>
      <c r="K664" s="41"/>
      <c r="L664" s="45"/>
      <c r="M664" s="234"/>
      <c r="N664" s="235"/>
      <c r="O664" s="85"/>
      <c r="P664" s="85"/>
      <c r="Q664" s="85"/>
      <c r="R664" s="85"/>
      <c r="S664" s="85"/>
      <c r="T664" s="86"/>
      <c r="U664" s="39"/>
      <c r="V664" s="39"/>
      <c r="W664" s="39"/>
      <c r="X664" s="39"/>
      <c r="Y664" s="39"/>
      <c r="Z664" s="39"/>
      <c r="AA664" s="39"/>
      <c r="AB664" s="39"/>
      <c r="AC664" s="39"/>
      <c r="AD664" s="39"/>
      <c r="AE664" s="39"/>
      <c r="AT664" s="18" t="s">
        <v>192</v>
      </c>
      <c r="AU664" s="18" t="s">
        <v>87</v>
      </c>
    </row>
    <row r="665" s="2" customFormat="1" ht="24" customHeight="1">
      <c r="A665" s="39"/>
      <c r="B665" s="40"/>
      <c r="C665" s="219" t="s">
        <v>785</v>
      </c>
      <c r="D665" s="219" t="s">
        <v>168</v>
      </c>
      <c r="E665" s="220" t="s">
        <v>786</v>
      </c>
      <c r="F665" s="221" t="s">
        <v>787</v>
      </c>
      <c r="G665" s="222" t="s">
        <v>398</v>
      </c>
      <c r="H665" s="223">
        <v>0.001</v>
      </c>
      <c r="I665" s="224"/>
      <c r="J665" s="225">
        <f>ROUND(I665*H665,2)</f>
        <v>0</v>
      </c>
      <c r="K665" s="221" t="s">
        <v>315</v>
      </c>
      <c r="L665" s="45"/>
      <c r="M665" s="226" t="s">
        <v>40</v>
      </c>
      <c r="N665" s="227" t="s">
        <v>48</v>
      </c>
      <c r="O665" s="85"/>
      <c r="P665" s="228">
        <f>O665*H665</f>
        <v>0</v>
      </c>
      <c r="Q665" s="228">
        <v>0</v>
      </c>
      <c r="R665" s="228">
        <f>Q665*H665</f>
        <v>0</v>
      </c>
      <c r="S665" s="228">
        <v>0</v>
      </c>
      <c r="T665" s="229">
        <f>S665*H665</f>
        <v>0</v>
      </c>
      <c r="U665" s="39"/>
      <c r="V665" s="39"/>
      <c r="W665" s="39"/>
      <c r="X665" s="39"/>
      <c r="Y665" s="39"/>
      <c r="Z665" s="39"/>
      <c r="AA665" s="39"/>
      <c r="AB665" s="39"/>
      <c r="AC665" s="39"/>
      <c r="AD665" s="39"/>
      <c r="AE665" s="39"/>
      <c r="AR665" s="230" t="s">
        <v>295</v>
      </c>
      <c r="AT665" s="230" t="s">
        <v>168</v>
      </c>
      <c r="AU665" s="230" t="s">
        <v>87</v>
      </c>
      <c r="AY665" s="18" t="s">
        <v>165</v>
      </c>
      <c r="BE665" s="231">
        <f>IF(N665="základní",J665,0)</f>
        <v>0</v>
      </c>
      <c r="BF665" s="231">
        <f>IF(N665="snížená",J665,0)</f>
        <v>0</v>
      </c>
      <c r="BG665" s="231">
        <f>IF(N665="zákl. přenesená",J665,0)</f>
        <v>0</v>
      </c>
      <c r="BH665" s="231">
        <f>IF(N665="sníž. přenesená",J665,0)</f>
        <v>0</v>
      </c>
      <c r="BI665" s="231">
        <f>IF(N665="nulová",J665,0)</f>
        <v>0</v>
      </c>
      <c r="BJ665" s="18" t="s">
        <v>85</v>
      </c>
      <c r="BK665" s="231">
        <f>ROUND(I665*H665,2)</f>
        <v>0</v>
      </c>
      <c r="BL665" s="18" t="s">
        <v>295</v>
      </c>
      <c r="BM665" s="230" t="s">
        <v>788</v>
      </c>
    </row>
    <row r="666" s="2" customFormat="1">
      <c r="A666" s="39"/>
      <c r="B666" s="40"/>
      <c r="C666" s="41"/>
      <c r="D666" s="232" t="s">
        <v>175</v>
      </c>
      <c r="E666" s="41"/>
      <c r="F666" s="233" t="s">
        <v>789</v>
      </c>
      <c r="G666" s="41"/>
      <c r="H666" s="41"/>
      <c r="I666" s="137"/>
      <c r="J666" s="41"/>
      <c r="K666" s="41"/>
      <c r="L666" s="45"/>
      <c r="M666" s="234"/>
      <c r="N666" s="235"/>
      <c r="O666" s="85"/>
      <c r="P666" s="85"/>
      <c r="Q666" s="85"/>
      <c r="R666" s="85"/>
      <c r="S666" s="85"/>
      <c r="T666" s="86"/>
      <c r="U666" s="39"/>
      <c r="V666" s="39"/>
      <c r="W666" s="39"/>
      <c r="X666" s="39"/>
      <c r="Y666" s="39"/>
      <c r="Z666" s="39"/>
      <c r="AA666" s="39"/>
      <c r="AB666" s="39"/>
      <c r="AC666" s="39"/>
      <c r="AD666" s="39"/>
      <c r="AE666" s="39"/>
      <c r="AT666" s="18" t="s">
        <v>175</v>
      </c>
      <c r="AU666" s="18" t="s">
        <v>87</v>
      </c>
    </row>
    <row r="667" s="2" customFormat="1">
      <c r="A667" s="39"/>
      <c r="B667" s="40"/>
      <c r="C667" s="41"/>
      <c r="D667" s="232" t="s">
        <v>192</v>
      </c>
      <c r="E667" s="41"/>
      <c r="F667" s="268" t="s">
        <v>790</v>
      </c>
      <c r="G667" s="41"/>
      <c r="H667" s="41"/>
      <c r="I667" s="137"/>
      <c r="J667" s="41"/>
      <c r="K667" s="41"/>
      <c r="L667" s="45"/>
      <c r="M667" s="234"/>
      <c r="N667" s="235"/>
      <c r="O667" s="85"/>
      <c r="P667" s="85"/>
      <c r="Q667" s="85"/>
      <c r="R667" s="85"/>
      <c r="S667" s="85"/>
      <c r="T667" s="86"/>
      <c r="U667" s="39"/>
      <c r="V667" s="39"/>
      <c r="W667" s="39"/>
      <c r="X667" s="39"/>
      <c r="Y667" s="39"/>
      <c r="Z667" s="39"/>
      <c r="AA667" s="39"/>
      <c r="AB667" s="39"/>
      <c r="AC667" s="39"/>
      <c r="AD667" s="39"/>
      <c r="AE667" s="39"/>
      <c r="AT667" s="18" t="s">
        <v>192</v>
      </c>
      <c r="AU667" s="18" t="s">
        <v>87</v>
      </c>
    </row>
    <row r="668" s="12" customFormat="1" ht="22.8" customHeight="1">
      <c r="A668" s="12"/>
      <c r="B668" s="203"/>
      <c r="C668" s="204"/>
      <c r="D668" s="205" t="s">
        <v>76</v>
      </c>
      <c r="E668" s="217" t="s">
        <v>791</v>
      </c>
      <c r="F668" s="217" t="s">
        <v>792</v>
      </c>
      <c r="G668" s="204"/>
      <c r="H668" s="204"/>
      <c r="I668" s="207"/>
      <c r="J668" s="218">
        <f>BK668</f>
        <v>0</v>
      </c>
      <c r="K668" s="204"/>
      <c r="L668" s="209"/>
      <c r="M668" s="210"/>
      <c r="N668" s="211"/>
      <c r="O668" s="211"/>
      <c r="P668" s="212">
        <f>SUM(P669:P682)</f>
        <v>0</v>
      </c>
      <c r="Q668" s="211"/>
      <c r="R668" s="212">
        <f>SUM(R669:R682)</f>
        <v>0.073840000000000003</v>
      </c>
      <c r="S668" s="211"/>
      <c r="T668" s="213">
        <f>SUM(T669:T682)</f>
        <v>0.039983999999999999</v>
      </c>
      <c r="U668" s="12"/>
      <c r="V668" s="12"/>
      <c r="W668" s="12"/>
      <c r="X668" s="12"/>
      <c r="Y668" s="12"/>
      <c r="Z668" s="12"/>
      <c r="AA668" s="12"/>
      <c r="AB668" s="12"/>
      <c r="AC668" s="12"/>
      <c r="AD668" s="12"/>
      <c r="AE668" s="12"/>
      <c r="AR668" s="214" t="s">
        <v>87</v>
      </c>
      <c r="AT668" s="215" t="s">
        <v>76</v>
      </c>
      <c r="AU668" s="215" t="s">
        <v>85</v>
      </c>
      <c r="AY668" s="214" t="s">
        <v>165</v>
      </c>
      <c r="BK668" s="216">
        <f>SUM(BK669:BK682)</f>
        <v>0</v>
      </c>
    </row>
    <row r="669" s="2" customFormat="1" ht="16.5" customHeight="1">
      <c r="A669" s="39"/>
      <c r="B669" s="40"/>
      <c r="C669" s="219" t="s">
        <v>793</v>
      </c>
      <c r="D669" s="219" t="s">
        <v>168</v>
      </c>
      <c r="E669" s="220" t="s">
        <v>794</v>
      </c>
      <c r="F669" s="221" t="s">
        <v>795</v>
      </c>
      <c r="G669" s="222" t="s">
        <v>171</v>
      </c>
      <c r="H669" s="223">
        <v>1.6799999999999999</v>
      </c>
      <c r="I669" s="224"/>
      <c r="J669" s="225">
        <f>ROUND(I669*H669,2)</f>
        <v>0</v>
      </c>
      <c r="K669" s="221" t="s">
        <v>172</v>
      </c>
      <c r="L669" s="45"/>
      <c r="M669" s="226" t="s">
        <v>40</v>
      </c>
      <c r="N669" s="227" t="s">
        <v>48</v>
      </c>
      <c r="O669" s="85"/>
      <c r="P669" s="228">
        <f>O669*H669</f>
        <v>0</v>
      </c>
      <c r="Q669" s="228">
        <v>0</v>
      </c>
      <c r="R669" s="228">
        <f>Q669*H669</f>
        <v>0</v>
      </c>
      <c r="S669" s="228">
        <v>0.023800000000000002</v>
      </c>
      <c r="T669" s="229">
        <f>S669*H669</f>
        <v>0.039983999999999999</v>
      </c>
      <c r="U669" s="39"/>
      <c r="V669" s="39"/>
      <c r="W669" s="39"/>
      <c r="X669" s="39"/>
      <c r="Y669" s="39"/>
      <c r="Z669" s="39"/>
      <c r="AA669" s="39"/>
      <c r="AB669" s="39"/>
      <c r="AC669" s="39"/>
      <c r="AD669" s="39"/>
      <c r="AE669" s="39"/>
      <c r="AR669" s="230" t="s">
        <v>295</v>
      </c>
      <c r="AT669" s="230" t="s">
        <v>168</v>
      </c>
      <c r="AU669" s="230" t="s">
        <v>87</v>
      </c>
      <c r="AY669" s="18" t="s">
        <v>165</v>
      </c>
      <c r="BE669" s="231">
        <f>IF(N669="základní",J669,0)</f>
        <v>0</v>
      </c>
      <c r="BF669" s="231">
        <f>IF(N669="snížená",J669,0)</f>
        <v>0</v>
      </c>
      <c r="BG669" s="231">
        <f>IF(N669="zákl. přenesená",J669,0)</f>
        <v>0</v>
      </c>
      <c r="BH669" s="231">
        <f>IF(N669="sníž. přenesená",J669,0)</f>
        <v>0</v>
      </c>
      <c r="BI669" s="231">
        <f>IF(N669="nulová",J669,0)</f>
        <v>0</v>
      </c>
      <c r="BJ669" s="18" t="s">
        <v>85</v>
      </c>
      <c r="BK669" s="231">
        <f>ROUND(I669*H669,2)</f>
        <v>0</v>
      </c>
      <c r="BL669" s="18" t="s">
        <v>295</v>
      </c>
      <c r="BM669" s="230" t="s">
        <v>796</v>
      </c>
    </row>
    <row r="670" s="2" customFormat="1">
      <c r="A670" s="39"/>
      <c r="B670" s="40"/>
      <c r="C670" s="41"/>
      <c r="D670" s="232" t="s">
        <v>175</v>
      </c>
      <c r="E670" s="41"/>
      <c r="F670" s="233" t="s">
        <v>797</v>
      </c>
      <c r="G670" s="41"/>
      <c r="H670" s="41"/>
      <c r="I670" s="137"/>
      <c r="J670" s="41"/>
      <c r="K670" s="41"/>
      <c r="L670" s="45"/>
      <c r="M670" s="234"/>
      <c r="N670" s="235"/>
      <c r="O670" s="85"/>
      <c r="P670" s="85"/>
      <c r="Q670" s="85"/>
      <c r="R670" s="85"/>
      <c r="S670" s="85"/>
      <c r="T670" s="86"/>
      <c r="U670" s="39"/>
      <c r="V670" s="39"/>
      <c r="W670" s="39"/>
      <c r="X670" s="39"/>
      <c r="Y670" s="39"/>
      <c r="Z670" s="39"/>
      <c r="AA670" s="39"/>
      <c r="AB670" s="39"/>
      <c r="AC670" s="39"/>
      <c r="AD670" s="39"/>
      <c r="AE670" s="39"/>
      <c r="AT670" s="18" t="s">
        <v>175</v>
      </c>
      <c r="AU670" s="18" t="s">
        <v>87</v>
      </c>
    </row>
    <row r="671" s="14" customFormat="1">
      <c r="A671" s="14"/>
      <c r="B671" s="246"/>
      <c r="C671" s="247"/>
      <c r="D671" s="232" t="s">
        <v>177</v>
      </c>
      <c r="E671" s="248" t="s">
        <v>40</v>
      </c>
      <c r="F671" s="249" t="s">
        <v>798</v>
      </c>
      <c r="G671" s="247"/>
      <c r="H671" s="250">
        <v>1.6799999999999999</v>
      </c>
      <c r="I671" s="251"/>
      <c r="J671" s="247"/>
      <c r="K671" s="247"/>
      <c r="L671" s="252"/>
      <c r="M671" s="253"/>
      <c r="N671" s="254"/>
      <c r="O671" s="254"/>
      <c r="P671" s="254"/>
      <c r="Q671" s="254"/>
      <c r="R671" s="254"/>
      <c r="S671" s="254"/>
      <c r="T671" s="255"/>
      <c r="U671" s="14"/>
      <c r="V671" s="14"/>
      <c r="W671" s="14"/>
      <c r="X671" s="14"/>
      <c r="Y671" s="14"/>
      <c r="Z671" s="14"/>
      <c r="AA671" s="14"/>
      <c r="AB671" s="14"/>
      <c r="AC671" s="14"/>
      <c r="AD671" s="14"/>
      <c r="AE671" s="14"/>
      <c r="AT671" s="256" t="s">
        <v>177</v>
      </c>
      <c r="AU671" s="256" t="s">
        <v>87</v>
      </c>
      <c r="AV671" s="14" t="s">
        <v>87</v>
      </c>
      <c r="AW671" s="14" t="s">
        <v>38</v>
      </c>
      <c r="AX671" s="14" t="s">
        <v>77</v>
      </c>
      <c r="AY671" s="256" t="s">
        <v>165</v>
      </c>
    </row>
    <row r="672" s="15" customFormat="1">
      <c r="A672" s="15"/>
      <c r="B672" s="257"/>
      <c r="C672" s="258"/>
      <c r="D672" s="232" t="s">
        <v>177</v>
      </c>
      <c r="E672" s="259" t="s">
        <v>40</v>
      </c>
      <c r="F672" s="260" t="s">
        <v>186</v>
      </c>
      <c r="G672" s="258"/>
      <c r="H672" s="261">
        <v>1.6799999999999999</v>
      </c>
      <c r="I672" s="262"/>
      <c r="J672" s="258"/>
      <c r="K672" s="258"/>
      <c r="L672" s="263"/>
      <c r="M672" s="264"/>
      <c r="N672" s="265"/>
      <c r="O672" s="265"/>
      <c r="P672" s="265"/>
      <c r="Q672" s="265"/>
      <c r="R672" s="265"/>
      <c r="S672" s="265"/>
      <c r="T672" s="266"/>
      <c r="U672" s="15"/>
      <c r="V672" s="15"/>
      <c r="W672" s="15"/>
      <c r="X672" s="15"/>
      <c r="Y672" s="15"/>
      <c r="Z672" s="15"/>
      <c r="AA672" s="15"/>
      <c r="AB672" s="15"/>
      <c r="AC672" s="15"/>
      <c r="AD672" s="15"/>
      <c r="AE672" s="15"/>
      <c r="AT672" s="267" t="s">
        <v>177</v>
      </c>
      <c r="AU672" s="267" t="s">
        <v>87</v>
      </c>
      <c r="AV672" s="15" t="s">
        <v>173</v>
      </c>
      <c r="AW672" s="15" t="s">
        <v>38</v>
      </c>
      <c r="AX672" s="15" t="s">
        <v>85</v>
      </c>
      <c r="AY672" s="267" t="s">
        <v>165</v>
      </c>
    </row>
    <row r="673" s="2" customFormat="1" ht="36" customHeight="1">
      <c r="A673" s="39"/>
      <c r="B673" s="40"/>
      <c r="C673" s="219" t="s">
        <v>799</v>
      </c>
      <c r="D673" s="219" t="s">
        <v>168</v>
      </c>
      <c r="E673" s="220" t="s">
        <v>800</v>
      </c>
      <c r="F673" s="221" t="s">
        <v>801</v>
      </c>
      <c r="G673" s="222" t="s">
        <v>287</v>
      </c>
      <c r="H673" s="223">
        <v>2</v>
      </c>
      <c r="I673" s="224"/>
      <c r="J673" s="225">
        <f>ROUND(I673*H673,2)</f>
        <v>0</v>
      </c>
      <c r="K673" s="221" t="s">
        <v>172</v>
      </c>
      <c r="L673" s="45"/>
      <c r="M673" s="226" t="s">
        <v>40</v>
      </c>
      <c r="N673" s="227" t="s">
        <v>48</v>
      </c>
      <c r="O673" s="85"/>
      <c r="P673" s="228">
        <f>O673*H673</f>
        <v>0</v>
      </c>
      <c r="Q673" s="228">
        <v>0.036920000000000001</v>
      </c>
      <c r="R673" s="228">
        <f>Q673*H673</f>
        <v>0.073840000000000003</v>
      </c>
      <c r="S673" s="228">
        <v>0</v>
      </c>
      <c r="T673" s="229">
        <f>S673*H673</f>
        <v>0</v>
      </c>
      <c r="U673" s="39"/>
      <c r="V673" s="39"/>
      <c r="W673" s="39"/>
      <c r="X673" s="39"/>
      <c r="Y673" s="39"/>
      <c r="Z673" s="39"/>
      <c r="AA673" s="39"/>
      <c r="AB673" s="39"/>
      <c r="AC673" s="39"/>
      <c r="AD673" s="39"/>
      <c r="AE673" s="39"/>
      <c r="AR673" s="230" t="s">
        <v>295</v>
      </c>
      <c r="AT673" s="230" t="s">
        <v>168</v>
      </c>
      <c r="AU673" s="230" t="s">
        <v>87</v>
      </c>
      <c r="AY673" s="18" t="s">
        <v>165</v>
      </c>
      <c r="BE673" s="231">
        <f>IF(N673="základní",J673,0)</f>
        <v>0</v>
      </c>
      <c r="BF673" s="231">
        <f>IF(N673="snížená",J673,0)</f>
        <v>0</v>
      </c>
      <c r="BG673" s="231">
        <f>IF(N673="zákl. přenesená",J673,0)</f>
        <v>0</v>
      </c>
      <c r="BH673" s="231">
        <f>IF(N673="sníž. přenesená",J673,0)</f>
        <v>0</v>
      </c>
      <c r="BI673" s="231">
        <f>IF(N673="nulová",J673,0)</f>
        <v>0</v>
      </c>
      <c r="BJ673" s="18" t="s">
        <v>85</v>
      </c>
      <c r="BK673" s="231">
        <f>ROUND(I673*H673,2)</f>
        <v>0</v>
      </c>
      <c r="BL673" s="18" t="s">
        <v>295</v>
      </c>
      <c r="BM673" s="230" t="s">
        <v>802</v>
      </c>
    </row>
    <row r="674" s="2" customFormat="1">
      <c r="A674" s="39"/>
      <c r="B674" s="40"/>
      <c r="C674" s="41"/>
      <c r="D674" s="232" t="s">
        <v>175</v>
      </c>
      <c r="E674" s="41"/>
      <c r="F674" s="233" t="s">
        <v>803</v>
      </c>
      <c r="G674" s="41"/>
      <c r="H674" s="41"/>
      <c r="I674" s="137"/>
      <c r="J674" s="41"/>
      <c r="K674" s="41"/>
      <c r="L674" s="45"/>
      <c r="M674" s="234"/>
      <c r="N674" s="235"/>
      <c r="O674" s="85"/>
      <c r="P674" s="85"/>
      <c r="Q674" s="85"/>
      <c r="R674" s="85"/>
      <c r="S674" s="85"/>
      <c r="T674" s="86"/>
      <c r="U674" s="39"/>
      <c r="V674" s="39"/>
      <c r="W674" s="39"/>
      <c r="X674" s="39"/>
      <c r="Y674" s="39"/>
      <c r="Z674" s="39"/>
      <c r="AA674" s="39"/>
      <c r="AB674" s="39"/>
      <c r="AC674" s="39"/>
      <c r="AD674" s="39"/>
      <c r="AE674" s="39"/>
      <c r="AT674" s="18" t="s">
        <v>175</v>
      </c>
      <c r="AU674" s="18" t="s">
        <v>87</v>
      </c>
    </row>
    <row r="675" s="14" customFormat="1">
      <c r="A675" s="14"/>
      <c r="B675" s="246"/>
      <c r="C675" s="247"/>
      <c r="D675" s="232" t="s">
        <v>177</v>
      </c>
      <c r="E675" s="248" t="s">
        <v>40</v>
      </c>
      <c r="F675" s="249" t="s">
        <v>87</v>
      </c>
      <c r="G675" s="247"/>
      <c r="H675" s="250">
        <v>2</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177</v>
      </c>
      <c r="AU675" s="256" t="s">
        <v>87</v>
      </c>
      <c r="AV675" s="14" t="s">
        <v>87</v>
      </c>
      <c r="AW675" s="14" t="s">
        <v>38</v>
      </c>
      <c r="AX675" s="14" t="s">
        <v>77</v>
      </c>
      <c r="AY675" s="256" t="s">
        <v>165</v>
      </c>
    </row>
    <row r="676" s="15" customFormat="1">
      <c r="A676" s="15"/>
      <c r="B676" s="257"/>
      <c r="C676" s="258"/>
      <c r="D676" s="232" t="s">
        <v>177</v>
      </c>
      <c r="E676" s="259" t="s">
        <v>40</v>
      </c>
      <c r="F676" s="260" t="s">
        <v>186</v>
      </c>
      <c r="G676" s="258"/>
      <c r="H676" s="261">
        <v>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177</v>
      </c>
      <c r="AU676" s="267" t="s">
        <v>87</v>
      </c>
      <c r="AV676" s="15" t="s">
        <v>173</v>
      </c>
      <c r="AW676" s="15" t="s">
        <v>38</v>
      </c>
      <c r="AX676" s="15" t="s">
        <v>85</v>
      </c>
      <c r="AY676" s="267" t="s">
        <v>165</v>
      </c>
    </row>
    <row r="677" s="2" customFormat="1" ht="24" customHeight="1">
      <c r="A677" s="39"/>
      <c r="B677" s="40"/>
      <c r="C677" s="219" t="s">
        <v>804</v>
      </c>
      <c r="D677" s="219" t="s">
        <v>168</v>
      </c>
      <c r="E677" s="220" t="s">
        <v>805</v>
      </c>
      <c r="F677" s="221" t="s">
        <v>806</v>
      </c>
      <c r="G677" s="222" t="s">
        <v>398</v>
      </c>
      <c r="H677" s="223">
        <v>0.073999999999999996</v>
      </c>
      <c r="I677" s="224"/>
      <c r="J677" s="225">
        <f>ROUND(I677*H677,2)</f>
        <v>0</v>
      </c>
      <c r="K677" s="221" t="s">
        <v>172</v>
      </c>
      <c r="L677" s="45"/>
      <c r="M677" s="226" t="s">
        <v>40</v>
      </c>
      <c r="N677" s="227" t="s">
        <v>48</v>
      </c>
      <c r="O677" s="85"/>
      <c r="P677" s="228">
        <f>O677*H677</f>
        <v>0</v>
      </c>
      <c r="Q677" s="228">
        <v>0</v>
      </c>
      <c r="R677" s="228">
        <f>Q677*H677</f>
        <v>0</v>
      </c>
      <c r="S677" s="228">
        <v>0</v>
      </c>
      <c r="T677" s="229">
        <f>S677*H677</f>
        <v>0</v>
      </c>
      <c r="U677" s="39"/>
      <c r="V677" s="39"/>
      <c r="W677" s="39"/>
      <c r="X677" s="39"/>
      <c r="Y677" s="39"/>
      <c r="Z677" s="39"/>
      <c r="AA677" s="39"/>
      <c r="AB677" s="39"/>
      <c r="AC677" s="39"/>
      <c r="AD677" s="39"/>
      <c r="AE677" s="39"/>
      <c r="AR677" s="230" t="s">
        <v>295</v>
      </c>
      <c r="AT677" s="230" t="s">
        <v>168</v>
      </c>
      <c r="AU677" s="230" t="s">
        <v>87</v>
      </c>
      <c r="AY677" s="18" t="s">
        <v>165</v>
      </c>
      <c r="BE677" s="231">
        <f>IF(N677="základní",J677,0)</f>
        <v>0</v>
      </c>
      <c r="BF677" s="231">
        <f>IF(N677="snížená",J677,0)</f>
        <v>0</v>
      </c>
      <c r="BG677" s="231">
        <f>IF(N677="zákl. přenesená",J677,0)</f>
        <v>0</v>
      </c>
      <c r="BH677" s="231">
        <f>IF(N677="sníž. přenesená",J677,0)</f>
        <v>0</v>
      </c>
      <c r="BI677" s="231">
        <f>IF(N677="nulová",J677,0)</f>
        <v>0</v>
      </c>
      <c r="BJ677" s="18" t="s">
        <v>85</v>
      </c>
      <c r="BK677" s="231">
        <f>ROUND(I677*H677,2)</f>
        <v>0</v>
      </c>
      <c r="BL677" s="18" t="s">
        <v>295</v>
      </c>
      <c r="BM677" s="230" t="s">
        <v>807</v>
      </c>
    </row>
    <row r="678" s="2" customFormat="1">
      <c r="A678" s="39"/>
      <c r="B678" s="40"/>
      <c r="C678" s="41"/>
      <c r="D678" s="232" t="s">
        <v>175</v>
      </c>
      <c r="E678" s="41"/>
      <c r="F678" s="233" t="s">
        <v>808</v>
      </c>
      <c r="G678" s="41"/>
      <c r="H678" s="41"/>
      <c r="I678" s="137"/>
      <c r="J678" s="41"/>
      <c r="K678" s="41"/>
      <c r="L678" s="45"/>
      <c r="M678" s="234"/>
      <c r="N678" s="235"/>
      <c r="O678" s="85"/>
      <c r="P678" s="85"/>
      <c r="Q678" s="85"/>
      <c r="R678" s="85"/>
      <c r="S678" s="85"/>
      <c r="T678" s="86"/>
      <c r="U678" s="39"/>
      <c r="V678" s="39"/>
      <c r="W678" s="39"/>
      <c r="X678" s="39"/>
      <c r="Y678" s="39"/>
      <c r="Z678" s="39"/>
      <c r="AA678" s="39"/>
      <c r="AB678" s="39"/>
      <c r="AC678" s="39"/>
      <c r="AD678" s="39"/>
      <c r="AE678" s="39"/>
      <c r="AT678" s="18" t="s">
        <v>175</v>
      </c>
      <c r="AU678" s="18" t="s">
        <v>87</v>
      </c>
    </row>
    <row r="679" s="2" customFormat="1">
      <c r="A679" s="39"/>
      <c r="B679" s="40"/>
      <c r="C679" s="41"/>
      <c r="D679" s="232" t="s">
        <v>192</v>
      </c>
      <c r="E679" s="41"/>
      <c r="F679" s="268" t="s">
        <v>703</v>
      </c>
      <c r="G679" s="41"/>
      <c r="H679" s="41"/>
      <c r="I679" s="137"/>
      <c r="J679" s="41"/>
      <c r="K679" s="41"/>
      <c r="L679" s="45"/>
      <c r="M679" s="234"/>
      <c r="N679" s="235"/>
      <c r="O679" s="85"/>
      <c r="P679" s="85"/>
      <c r="Q679" s="85"/>
      <c r="R679" s="85"/>
      <c r="S679" s="85"/>
      <c r="T679" s="86"/>
      <c r="U679" s="39"/>
      <c r="V679" s="39"/>
      <c r="W679" s="39"/>
      <c r="X679" s="39"/>
      <c r="Y679" s="39"/>
      <c r="Z679" s="39"/>
      <c r="AA679" s="39"/>
      <c r="AB679" s="39"/>
      <c r="AC679" s="39"/>
      <c r="AD679" s="39"/>
      <c r="AE679" s="39"/>
      <c r="AT679" s="18" t="s">
        <v>192</v>
      </c>
      <c r="AU679" s="18" t="s">
        <v>87</v>
      </c>
    </row>
    <row r="680" s="2" customFormat="1" ht="24" customHeight="1">
      <c r="A680" s="39"/>
      <c r="B680" s="40"/>
      <c r="C680" s="219" t="s">
        <v>809</v>
      </c>
      <c r="D680" s="219" t="s">
        <v>168</v>
      </c>
      <c r="E680" s="220" t="s">
        <v>810</v>
      </c>
      <c r="F680" s="221" t="s">
        <v>811</v>
      </c>
      <c r="G680" s="222" t="s">
        <v>398</v>
      </c>
      <c r="H680" s="223">
        <v>0.073999999999999996</v>
      </c>
      <c r="I680" s="224"/>
      <c r="J680" s="225">
        <f>ROUND(I680*H680,2)</f>
        <v>0</v>
      </c>
      <c r="K680" s="221" t="s">
        <v>172</v>
      </c>
      <c r="L680" s="45"/>
      <c r="M680" s="226" t="s">
        <v>40</v>
      </c>
      <c r="N680" s="227" t="s">
        <v>48</v>
      </c>
      <c r="O680" s="85"/>
      <c r="P680" s="228">
        <f>O680*H680</f>
        <v>0</v>
      </c>
      <c r="Q680" s="228">
        <v>0</v>
      </c>
      <c r="R680" s="228">
        <f>Q680*H680</f>
        <v>0</v>
      </c>
      <c r="S680" s="228">
        <v>0</v>
      </c>
      <c r="T680" s="229">
        <f>S680*H680</f>
        <v>0</v>
      </c>
      <c r="U680" s="39"/>
      <c r="V680" s="39"/>
      <c r="W680" s="39"/>
      <c r="X680" s="39"/>
      <c r="Y680" s="39"/>
      <c r="Z680" s="39"/>
      <c r="AA680" s="39"/>
      <c r="AB680" s="39"/>
      <c r="AC680" s="39"/>
      <c r="AD680" s="39"/>
      <c r="AE680" s="39"/>
      <c r="AR680" s="230" t="s">
        <v>295</v>
      </c>
      <c r="AT680" s="230" t="s">
        <v>168</v>
      </c>
      <c r="AU680" s="230" t="s">
        <v>87</v>
      </c>
      <c r="AY680" s="18" t="s">
        <v>165</v>
      </c>
      <c r="BE680" s="231">
        <f>IF(N680="základní",J680,0)</f>
        <v>0</v>
      </c>
      <c r="BF680" s="231">
        <f>IF(N680="snížená",J680,0)</f>
        <v>0</v>
      </c>
      <c r="BG680" s="231">
        <f>IF(N680="zákl. přenesená",J680,0)</f>
        <v>0</v>
      </c>
      <c r="BH680" s="231">
        <f>IF(N680="sníž. přenesená",J680,0)</f>
        <v>0</v>
      </c>
      <c r="BI680" s="231">
        <f>IF(N680="nulová",J680,0)</f>
        <v>0</v>
      </c>
      <c r="BJ680" s="18" t="s">
        <v>85</v>
      </c>
      <c r="BK680" s="231">
        <f>ROUND(I680*H680,2)</f>
        <v>0</v>
      </c>
      <c r="BL680" s="18" t="s">
        <v>295</v>
      </c>
      <c r="BM680" s="230" t="s">
        <v>812</v>
      </c>
    </row>
    <row r="681" s="2" customFormat="1">
      <c r="A681" s="39"/>
      <c r="B681" s="40"/>
      <c r="C681" s="41"/>
      <c r="D681" s="232" t="s">
        <v>175</v>
      </c>
      <c r="E681" s="41"/>
      <c r="F681" s="233" t="s">
        <v>813</v>
      </c>
      <c r="G681" s="41"/>
      <c r="H681" s="41"/>
      <c r="I681" s="137"/>
      <c r="J681" s="41"/>
      <c r="K681" s="41"/>
      <c r="L681" s="45"/>
      <c r="M681" s="234"/>
      <c r="N681" s="235"/>
      <c r="O681" s="85"/>
      <c r="P681" s="85"/>
      <c r="Q681" s="85"/>
      <c r="R681" s="85"/>
      <c r="S681" s="85"/>
      <c r="T681" s="86"/>
      <c r="U681" s="39"/>
      <c r="V681" s="39"/>
      <c r="W681" s="39"/>
      <c r="X681" s="39"/>
      <c r="Y681" s="39"/>
      <c r="Z681" s="39"/>
      <c r="AA681" s="39"/>
      <c r="AB681" s="39"/>
      <c r="AC681" s="39"/>
      <c r="AD681" s="39"/>
      <c r="AE681" s="39"/>
      <c r="AT681" s="18" t="s">
        <v>175</v>
      </c>
      <c r="AU681" s="18" t="s">
        <v>87</v>
      </c>
    </row>
    <row r="682" s="2" customFormat="1">
      <c r="A682" s="39"/>
      <c r="B682" s="40"/>
      <c r="C682" s="41"/>
      <c r="D682" s="232" t="s">
        <v>192</v>
      </c>
      <c r="E682" s="41"/>
      <c r="F682" s="268" t="s">
        <v>703</v>
      </c>
      <c r="G682" s="41"/>
      <c r="H682" s="41"/>
      <c r="I682" s="137"/>
      <c r="J682" s="41"/>
      <c r="K682" s="41"/>
      <c r="L682" s="45"/>
      <c r="M682" s="234"/>
      <c r="N682" s="235"/>
      <c r="O682" s="85"/>
      <c r="P682" s="85"/>
      <c r="Q682" s="85"/>
      <c r="R682" s="85"/>
      <c r="S682" s="85"/>
      <c r="T682" s="86"/>
      <c r="U682" s="39"/>
      <c r="V682" s="39"/>
      <c r="W682" s="39"/>
      <c r="X682" s="39"/>
      <c r="Y682" s="39"/>
      <c r="Z682" s="39"/>
      <c r="AA682" s="39"/>
      <c r="AB682" s="39"/>
      <c r="AC682" s="39"/>
      <c r="AD682" s="39"/>
      <c r="AE682" s="39"/>
      <c r="AT682" s="18" t="s">
        <v>192</v>
      </c>
      <c r="AU682" s="18" t="s">
        <v>87</v>
      </c>
    </row>
    <row r="683" s="12" customFormat="1" ht="22.8" customHeight="1">
      <c r="A683" s="12"/>
      <c r="B683" s="203"/>
      <c r="C683" s="204"/>
      <c r="D683" s="205" t="s">
        <v>76</v>
      </c>
      <c r="E683" s="217" t="s">
        <v>814</v>
      </c>
      <c r="F683" s="217" t="s">
        <v>815</v>
      </c>
      <c r="G683" s="204"/>
      <c r="H683" s="204"/>
      <c r="I683" s="207"/>
      <c r="J683" s="218">
        <f>BK683</f>
        <v>0</v>
      </c>
      <c r="K683" s="204"/>
      <c r="L683" s="209"/>
      <c r="M683" s="210"/>
      <c r="N683" s="211"/>
      <c r="O683" s="211"/>
      <c r="P683" s="212">
        <f>SUM(P684:P718)</f>
        <v>0</v>
      </c>
      <c r="Q683" s="211"/>
      <c r="R683" s="212">
        <f>SUM(R684:R718)</f>
        <v>0.073828599999999994</v>
      </c>
      <c r="S683" s="211"/>
      <c r="T683" s="213">
        <f>SUM(T684:T718)</f>
        <v>0</v>
      </c>
      <c r="U683" s="12"/>
      <c r="V683" s="12"/>
      <c r="W683" s="12"/>
      <c r="X683" s="12"/>
      <c r="Y683" s="12"/>
      <c r="Z683" s="12"/>
      <c r="AA683" s="12"/>
      <c r="AB683" s="12"/>
      <c r="AC683" s="12"/>
      <c r="AD683" s="12"/>
      <c r="AE683" s="12"/>
      <c r="AR683" s="214" t="s">
        <v>87</v>
      </c>
      <c r="AT683" s="215" t="s">
        <v>76</v>
      </c>
      <c r="AU683" s="215" t="s">
        <v>85</v>
      </c>
      <c r="AY683" s="214" t="s">
        <v>165</v>
      </c>
      <c r="BK683" s="216">
        <f>SUM(BK684:BK718)</f>
        <v>0</v>
      </c>
    </row>
    <row r="684" s="2" customFormat="1" ht="24" customHeight="1">
      <c r="A684" s="39"/>
      <c r="B684" s="40"/>
      <c r="C684" s="219" t="s">
        <v>816</v>
      </c>
      <c r="D684" s="219" t="s">
        <v>168</v>
      </c>
      <c r="E684" s="220" t="s">
        <v>817</v>
      </c>
      <c r="F684" s="221" t="s">
        <v>818</v>
      </c>
      <c r="G684" s="222" t="s">
        <v>189</v>
      </c>
      <c r="H684" s="223">
        <v>86.219999999999999</v>
      </c>
      <c r="I684" s="224"/>
      <c r="J684" s="225">
        <f>ROUND(I684*H684,2)</f>
        <v>0</v>
      </c>
      <c r="K684" s="221" t="s">
        <v>172</v>
      </c>
      <c r="L684" s="45"/>
      <c r="M684" s="226" t="s">
        <v>40</v>
      </c>
      <c r="N684" s="227" t="s">
        <v>48</v>
      </c>
      <c r="O684" s="85"/>
      <c r="P684" s="228">
        <f>O684*H684</f>
        <v>0</v>
      </c>
      <c r="Q684" s="228">
        <v>0</v>
      </c>
      <c r="R684" s="228">
        <f>Q684*H684</f>
        <v>0</v>
      </c>
      <c r="S684" s="228">
        <v>0</v>
      </c>
      <c r="T684" s="229">
        <f>S684*H684</f>
        <v>0</v>
      </c>
      <c r="U684" s="39"/>
      <c r="V684" s="39"/>
      <c r="W684" s="39"/>
      <c r="X684" s="39"/>
      <c r="Y684" s="39"/>
      <c r="Z684" s="39"/>
      <c r="AA684" s="39"/>
      <c r="AB684" s="39"/>
      <c r="AC684" s="39"/>
      <c r="AD684" s="39"/>
      <c r="AE684" s="39"/>
      <c r="AR684" s="230" t="s">
        <v>295</v>
      </c>
      <c r="AT684" s="230" t="s">
        <v>168</v>
      </c>
      <c r="AU684" s="230" t="s">
        <v>87</v>
      </c>
      <c r="AY684" s="18" t="s">
        <v>165</v>
      </c>
      <c r="BE684" s="231">
        <f>IF(N684="základní",J684,0)</f>
        <v>0</v>
      </c>
      <c r="BF684" s="231">
        <f>IF(N684="snížená",J684,0)</f>
        <v>0</v>
      </c>
      <c r="BG684" s="231">
        <f>IF(N684="zákl. přenesená",J684,0)</f>
        <v>0</v>
      </c>
      <c r="BH684" s="231">
        <f>IF(N684="sníž. přenesená",J684,0)</f>
        <v>0</v>
      </c>
      <c r="BI684" s="231">
        <f>IF(N684="nulová",J684,0)</f>
        <v>0</v>
      </c>
      <c r="BJ684" s="18" t="s">
        <v>85</v>
      </c>
      <c r="BK684" s="231">
        <f>ROUND(I684*H684,2)</f>
        <v>0</v>
      </c>
      <c r="BL684" s="18" t="s">
        <v>295</v>
      </c>
      <c r="BM684" s="230" t="s">
        <v>819</v>
      </c>
    </row>
    <row r="685" s="2" customFormat="1">
      <c r="A685" s="39"/>
      <c r="B685" s="40"/>
      <c r="C685" s="41"/>
      <c r="D685" s="232" t="s">
        <v>175</v>
      </c>
      <c r="E685" s="41"/>
      <c r="F685" s="233" t="s">
        <v>820</v>
      </c>
      <c r="G685" s="41"/>
      <c r="H685" s="41"/>
      <c r="I685" s="137"/>
      <c r="J685" s="41"/>
      <c r="K685" s="41"/>
      <c r="L685" s="45"/>
      <c r="M685" s="234"/>
      <c r="N685" s="235"/>
      <c r="O685" s="85"/>
      <c r="P685" s="85"/>
      <c r="Q685" s="85"/>
      <c r="R685" s="85"/>
      <c r="S685" s="85"/>
      <c r="T685" s="86"/>
      <c r="U685" s="39"/>
      <c r="V685" s="39"/>
      <c r="W685" s="39"/>
      <c r="X685" s="39"/>
      <c r="Y685" s="39"/>
      <c r="Z685" s="39"/>
      <c r="AA685" s="39"/>
      <c r="AB685" s="39"/>
      <c r="AC685" s="39"/>
      <c r="AD685" s="39"/>
      <c r="AE685" s="39"/>
      <c r="AT685" s="18" t="s">
        <v>175</v>
      </c>
      <c r="AU685" s="18" t="s">
        <v>87</v>
      </c>
    </row>
    <row r="686" s="14" customFormat="1">
      <c r="A686" s="14"/>
      <c r="B686" s="246"/>
      <c r="C686" s="247"/>
      <c r="D686" s="232" t="s">
        <v>177</v>
      </c>
      <c r="E686" s="248" t="s">
        <v>40</v>
      </c>
      <c r="F686" s="249" t="s">
        <v>821</v>
      </c>
      <c r="G686" s="247"/>
      <c r="H686" s="250">
        <v>86.219999999999999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177</v>
      </c>
      <c r="AU686" s="256" t="s">
        <v>87</v>
      </c>
      <c r="AV686" s="14" t="s">
        <v>87</v>
      </c>
      <c r="AW686" s="14" t="s">
        <v>38</v>
      </c>
      <c r="AX686" s="14" t="s">
        <v>77</v>
      </c>
      <c r="AY686" s="256" t="s">
        <v>165</v>
      </c>
    </row>
    <row r="687" s="15" customFormat="1">
      <c r="A687" s="15"/>
      <c r="B687" s="257"/>
      <c r="C687" s="258"/>
      <c r="D687" s="232" t="s">
        <v>177</v>
      </c>
      <c r="E687" s="259" t="s">
        <v>40</v>
      </c>
      <c r="F687" s="260" t="s">
        <v>186</v>
      </c>
      <c r="G687" s="258"/>
      <c r="H687" s="261">
        <v>86.219999999999999</v>
      </c>
      <c r="I687" s="262"/>
      <c r="J687" s="258"/>
      <c r="K687" s="258"/>
      <c r="L687" s="263"/>
      <c r="M687" s="264"/>
      <c r="N687" s="265"/>
      <c r="O687" s="265"/>
      <c r="P687" s="265"/>
      <c r="Q687" s="265"/>
      <c r="R687" s="265"/>
      <c r="S687" s="265"/>
      <c r="T687" s="266"/>
      <c r="U687" s="15"/>
      <c r="V687" s="15"/>
      <c r="W687" s="15"/>
      <c r="X687" s="15"/>
      <c r="Y687" s="15"/>
      <c r="Z687" s="15"/>
      <c r="AA687" s="15"/>
      <c r="AB687" s="15"/>
      <c r="AC687" s="15"/>
      <c r="AD687" s="15"/>
      <c r="AE687" s="15"/>
      <c r="AT687" s="267" t="s">
        <v>177</v>
      </c>
      <c r="AU687" s="267" t="s">
        <v>87</v>
      </c>
      <c r="AV687" s="15" t="s">
        <v>173</v>
      </c>
      <c r="AW687" s="15" t="s">
        <v>38</v>
      </c>
      <c r="AX687" s="15" t="s">
        <v>85</v>
      </c>
      <c r="AY687" s="267" t="s">
        <v>165</v>
      </c>
    </row>
    <row r="688" s="2" customFormat="1" ht="24" customHeight="1">
      <c r="A688" s="39"/>
      <c r="B688" s="40"/>
      <c r="C688" s="269" t="s">
        <v>822</v>
      </c>
      <c r="D688" s="269" t="s">
        <v>296</v>
      </c>
      <c r="E688" s="270" t="s">
        <v>823</v>
      </c>
      <c r="F688" s="271" t="s">
        <v>824</v>
      </c>
      <c r="G688" s="272" t="s">
        <v>189</v>
      </c>
      <c r="H688" s="273">
        <v>86.219999999999999</v>
      </c>
      <c r="I688" s="274"/>
      <c r="J688" s="275">
        <f>ROUND(I688*H688,2)</f>
        <v>0</v>
      </c>
      <c r="K688" s="271" t="s">
        <v>172</v>
      </c>
      <c r="L688" s="276"/>
      <c r="M688" s="277" t="s">
        <v>40</v>
      </c>
      <c r="N688" s="278" t="s">
        <v>48</v>
      </c>
      <c r="O688" s="85"/>
      <c r="P688" s="228">
        <f>O688*H688</f>
        <v>0</v>
      </c>
      <c r="Q688" s="228">
        <v>0.00012999999999999999</v>
      </c>
      <c r="R688" s="228">
        <f>Q688*H688</f>
        <v>0.011208599999999999</v>
      </c>
      <c r="S688" s="228">
        <v>0</v>
      </c>
      <c r="T688" s="229">
        <f>S688*H688</f>
        <v>0</v>
      </c>
      <c r="U688" s="39"/>
      <c r="V688" s="39"/>
      <c r="W688" s="39"/>
      <c r="X688" s="39"/>
      <c r="Y688" s="39"/>
      <c r="Z688" s="39"/>
      <c r="AA688" s="39"/>
      <c r="AB688" s="39"/>
      <c r="AC688" s="39"/>
      <c r="AD688" s="39"/>
      <c r="AE688" s="39"/>
      <c r="AR688" s="230" t="s">
        <v>413</v>
      </c>
      <c r="AT688" s="230" t="s">
        <v>296</v>
      </c>
      <c r="AU688" s="230" t="s">
        <v>87</v>
      </c>
      <c r="AY688" s="18" t="s">
        <v>165</v>
      </c>
      <c r="BE688" s="231">
        <f>IF(N688="základní",J688,0)</f>
        <v>0</v>
      </c>
      <c r="BF688" s="231">
        <f>IF(N688="snížená",J688,0)</f>
        <v>0</v>
      </c>
      <c r="BG688" s="231">
        <f>IF(N688="zákl. přenesená",J688,0)</f>
        <v>0</v>
      </c>
      <c r="BH688" s="231">
        <f>IF(N688="sníž. přenesená",J688,0)</f>
        <v>0</v>
      </c>
      <c r="BI688" s="231">
        <f>IF(N688="nulová",J688,0)</f>
        <v>0</v>
      </c>
      <c r="BJ688" s="18" t="s">
        <v>85</v>
      </c>
      <c r="BK688" s="231">
        <f>ROUND(I688*H688,2)</f>
        <v>0</v>
      </c>
      <c r="BL688" s="18" t="s">
        <v>295</v>
      </c>
      <c r="BM688" s="230" t="s">
        <v>825</v>
      </c>
    </row>
    <row r="689" s="2" customFormat="1">
      <c r="A689" s="39"/>
      <c r="B689" s="40"/>
      <c r="C689" s="41"/>
      <c r="D689" s="232" t="s">
        <v>175</v>
      </c>
      <c r="E689" s="41"/>
      <c r="F689" s="233" t="s">
        <v>824</v>
      </c>
      <c r="G689" s="41"/>
      <c r="H689" s="41"/>
      <c r="I689" s="137"/>
      <c r="J689" s="41"/>
      <c r="K689" s="41"/>
      <c r="L689" s="45"/>
      <c r="M689" s="234"/>
      <c r="N689" s="235"/>
      <c r="O689" s="85"/>
      <c r="P689" s="85"/>
      <c r="Q689" s="85"/>
      <c r="R689" s="85"/>
      <c r="S689" s="85"/>
      <c r="T689" s="86"/>
      <c r="U689" s="39"/>
      <c r="V689" s="39"/>
      <c r="W689" s="39"/>
      <c r="X689" s="39"/>
      <c r="Y689" s="39"/>
      <c r="Z689" s="39"/>
      <c r="AA689" s="39"/>
      <c r="AB689" s="39"/>
      <c r="AC689" s="39"/>
      <c r="AD689" s="39"/>
      <c r="AE689" s="39"/>
      <c r="AT689" s="18" t="s">
        <v>175</v>
      </c>
      <c r="AU689" s="18" t="s">
        <v>87</v>
      </c>
    </row>
    <row r="690" s="2" customFormat="1" ht="24" customHeight="1">
      <c r="A690" s="39"/>
      <c r="B690" s="40"/>
      <c r="C690" s="219" t="s">
        <v>826</v>
      </c>
      <c r="D690" s="219" t="s">
        <v>168</v>
      </c>
      <c r="E690" s="220" t="s">
        <v>827</v>
      </c>
      <c r="F690" s="221" t="s">
        <v>828</v>
      </c>
      <c r="G690" s="222" t="s">
        <v>287</v>
      </c>
      <c r="H690" s="223">
        <v>24</v>
      </c>
      <c r="I690" s="224"/>
      <c r="J690" s="225">
        <f>ROUND(I690*H690,2)</f>
        <v>0</v>
      </c>
      <c r="K690" s="221" t="s">
        <v>172</v>
      </c>
      <c r="L690" s="45"/>
      <c r="M690" s="226" t="s">
        <v>40</v>
      </c>
      <c r="N690" s="227" t="s">
        <v>48</v>
      </c>
      <c r="O690" s="85"/>
      <c r="P690" s="228">
        <f>O690*H690</f>
        <v>0</v>
      </c>
      <c r="Q690" s="228">
        <v>0</v>
      </c>
      <c r="R690" s="228">
        <f>Q690*H690</f>
        <v>0</v>
      </c>
      <c r="S690" s="228">
        <v>0</v>
      </c>
      <c r="T690" s="229">
        <f>S690*H690</f>
        <v>0</v>
      </c>
      <c r="U690" s="39"/>
      <c r="V690" s="39"/>
      <c r="W690" s="39"/>
      <c r="X690" s="39"/>
      <c r="Y690" s="39"/>
      <c r="Z690" s="39"/>
      <c r="AA690" s="39"/>
      <c r="AB690" s="39"/>
      <c r="AC690" s="39"/>
      <c r="AD690" s="39"/>
      <c r="AE690" s="39"/>
      <c r="AR690" s="230" t="s">
        <v>295</v>
      </c>
      <c r="AT690" s="230" t="s">
        <v>168</v>
      </c>
      <c r="AU690" s="230" t="s">
        <v>87</v>
      </c>
      <c r="AY690" s="18" t="s">
        <v>165</v>
      </c>
      <c r="BE690" s="231">
        <f>IF(N690="základní",J690,0)</f>
        <v>0</v>
      </c>
      <c r="BF690" s="231">
        <f>IF(N690="snížená",J690,0)</f>
        <v>0</v>
      </c>
      <c r="BG690" s="231">
        <f>IF(N690="zákl. přenesená",J690,0)</f>
        <v>0</v>
      </c>
      <c r="BH690" s="231">
        <f>IF(N690="sníž. přenesená",J690,0)</f>
        <v>0</v>
      </c>
      <c r="BI690" s="231">
        <f>IF(N690="nulová",J690,0)</f>
        <v>0</v>
      </c>
      <c r="BJ690" s="18" t="s">
        <v>85</v>
      </c>
      <c r="BK690" s="231">
        <f>ROUND(I690*H690,2)</f>
        <v>0</v>
      </c>
      <c r="BL690" s="18" t="s">
        <v>295</v>
      </c>
      <c r="BM690" s="230" t="s">
        <v>829</v>
      </c>
    </row>
    <row r="691" s="2" customFormat="1">
      <c r="A691" s="39"/>
      <c r="B691" s="40"/>
      <c r="C691" s="41"/>
      <c r="D691" s="232" t="s">
        <v>175</v>
      </c>
      <c r="E691" s="41"/>
      <c r="F691" s="233" t="s">
        <v>830</v>
      </c>
      <c r="G691" s="41"/>
      <c r="H691" s="41"/>
      <c r="I691" s="137"/>
      <c r="J691" s="41"/>
      <c r="K691" s="41"/>
      <c r="L691" s="45"/>
      <c r="M691" s="234"/>
      <c r="N691" s="235"/>
      <c r="O691" s="85"/>
      <c r="P691" s="85"/>
      <c r="Q691" s="85"/>
      <c r="R691" s="85"/>
      <c r="S691" s="85"/>
      <c r="T691" s="86"/>
      <c r="U691" s="39"/>
      <c r="V691" s="39"/>
      <c r="W691" s="39"/>
      <c r="X691" s="39"/>
      <c r="Y691" s="39"/>
      <c r="Z691" s="39"/>
      <c r="AA691" s="39"/>
      <c r="AB691" s="39"/>
      <c r="AC691" s="39"/>
      <c r="AD691" s="39"/>
      <c r="AE691" s="39"/>
      <c r="AT691" s="18" t="s">
        <v>175</v>
      </c>
      <c r="AU691" s="18" t="s">
        <v>87</v>
      </c>
    </row>
    <row r="692" s="14" customFormat="1">
      <c r="A692" s="14"/>
      <c r="B692" s="246"/>
      <c r="C692" s="247"/>
      <c r="D692" s="232" t="s">
        <v>177</v>
      </c>
      <c r="E692" s="248" t="s">
        <v>40</v>
      </c>
      <c r="F692" s="249" t="s">
        <v>347</v>
      </c>
      <c r="G692" s="247"/>
      <c r="H692" s="250">
        <v>24</v>
      </c>
      <c r="I692" s="251"/>
      <c r="J692" s="247"/>
      <c r="K692" s="247"/>
      <c r="L692" s="252"/>
      <c r="M692" s="253"/>
      <c r="N692" s="254"/>
      <c r="O692" s="254"/>
      <c r="P692" s="254"/>
      <c r="Q692" s="254"/>
      <c r="R692" s="254"/>
      <c r="S692" s="254"/>
      <c r="T692" s="255"/>
      <c r="U692" s="14"/>
      <c r="V692" s="14"/>
      <c r="W692" s="14"/>
      <c r="X692" s="14"/>
      <c r="Y692" s="14"/>
      <c r="Z692" s="14"/>
      <c r="AA692" s="14"/>
      <c r="AB692" s="14"/>
      <c r="AC692" s="14"/>
      <c r="AD692" s="14"/>
      <c r="AE692" s="14"/>
      <c r="AT692" s="256" t="s">
        <v>177</v>
      </c>
      <c r="AU692" s="256" t="s">
        <v>87</v>
      </c>
      <c r="AV692" s="14" t="s">
        <v>87</v>
      </c>
      <c r="AW692" s="14" t="s">
        <v>38</v>
      </c>
      <c r="AX692" s="14" t="s">
        <v>77</v>
      </c>
      <c r="AY692" s="256" t="s">
        <v>165</v>
      </c>
    </row>
    <row r="693" s="15" customFormat="1">
      <c r="A693" s="15"/>
      <c r="B693" s="257"/>
      <c r="C693" s="258"/>
      <c r="D693" s="232" t="s">
        <v>177</v>
      </c>
      <c r="E693" s="259" t="s">
        <v>40</v>
      </c>
      <c r="F693" s="260" t="s">
        <v>186</v>
      </c>
      <c r="G693" s="258"/>
      <c r="H693" s="261">
        <v>24</v>
      </c>
      <c r="I693" s="262"/>
      <c r="J693" s="258"/>
      <c r="K693" s="258"/>
      <c r="L693" s="263"/>
      <c r="M693" s="264"/>
      <c r="N693" s="265"/>
      <c r="O693" s="265"/>
      <c r="P693" s="265"/>
      <c r="Q693" s="265"/>
      <c r="R693" s="265"/>
      <c r="S693" s="265"/>
      <c r="T693" s="266"/>
      <c r="U693" s="15"/>
      <c r="V693" s="15"/>
      <c r="W693" s="15"/>
      <c r="X693" s="15"/>
      <c r="Y693" s="15"/>
      <c r="Z693" s="15"/>
      <c r="AA693" s="15"/>
      <c r="AB693" s="15"/>
      <c r="AC693" s="15"/>
      <c r="AD693" s="15"/>
      <c r="AE693" s="15"/>
      <c r="AT693" s="267" t="s">
        <v>177</v>
      </c>
      <c r="AU693" s="267" t="s">
        <v>87</v>
      </c>
      <c r="AV693" s="15" t="s">
        <v>173</v>
      </c>
      <c r="AW693" s="15" t="s">
        <v>38</v>
      </c>
      <c r="AX693" s="15" t="s">
        <v>85</v>
      </c>
      <c r="AY693" s="267" t="s">
        <v>165</v>
      </c>
    </row>
    <row r="694" s="2" customFormat="1" ht="24" customHeight="1">
      <c r="A694" s="39"/>
      <c r="B694" s="40"/>
      <c r="C694" s="219" t="s">
        <v>831</v>
      </c>
      <c r="D694" s="219" t="s">
        <v>168</v>
      </c>
      <c r="E694" s="220" t="s">
        <v>832</v>
      </c>
      <c r="F694" s="221" t="s">
        <v>833</v>
      </c>
      <c r="G694" s="222" t="s">
        <v>287</v>
      </c>
      <c r="H694" s="223">
        <v>1</v>
      </c>
      <c r="I694" s="224"/>
      <c r="J694" s="225">
        <f>ROUND(I694*H694,2)</f>
        <v>0</v>
      </c>
      <c r="K694" s="221" t="s">
        <v>172</v>
      </c>
      <c r="L694" s="45"/>
      <c r="M694" s="226" t="s">
        <v>40</v>
      </c>
      <c r="N694" s="227" t="s">
        <v>48</v>
      </c>
      <c r="O694" s="85"/>
      <c r="P694" s="228">
        <f>O694*H694</f>
        <v>0</v>
      </c>
      <c r="Q694" s="228">
        <v>0</v>
      </c>
      <c r="R694" s="228">
        <f>Q694*H694</f>
        <v>0</v>
      </c>
      <c r="S694" s="228">
        <v>0</v>
      </c>
      <c r="T694" s="229">
        <f>S694*H694</f>
        <v>0</v>
      </c>
      <c r="U694" s="39"/>
      <c r="V694" s="39"/>
      <c r="W694" s="39"/>
      <c r="X694" s="39"/>
      <c r="Y694" s="39"/>
      <c r="Z694" s="39"/>
      <c r="AA694" s="39"/>
      <c r="AB694" s="39"/>
      <c r="AC694" s="39"/>
      <c r="AD694" s="39"/>
      <c r="AE694" s="39"/>
      <c r="AR694" s="230" t="s">
        <v>295</v>
      </c>
      <c r="AT694" s="230" t="s">
        <v>168</v>
      </c>
      <c r="AU694" s="230" t="s">
        <v>87</v>
      </c>
      <c r="AY694" s="18" t="s">
        <v>165</v>
      </c>
      <c r="BE694" s="231">
        <f>IF(N694="základní",J694,0)</f>
        <v>0</v>
      </c>
      <c r="BF694" s="231">
        <f>IF(N694="snížená",J694,0)</f>
        <v>0</v>
      </c>
      <c r="BG694" s="231">
        <f>IF(N694="zákl. přenesená",J694,0)</f>
        <v>0</v>
      </c>
      <c r="BH694" s="231">
        <f>IF(N694="sníž. přenesená",J694,0)</f>
        <v>0</v>
      </c>
      <c r="BI694" s="231">
        <f>IF(N694="nulová",J694,0)</f>
        <v>0</v>
      </c>
      <c r="BJ694" s="18" t="s">
        <v>85</v>
      </c>
      <c r="BK694" s="231">
        <f>ROUND(I694*H694,2)</f>
        <v>0</v>
      </c>
      <c r="BL694" s="18" t="s">
        <v>295</v>
      </c>
      <c r="BM694" s="230" t="s">
        <v>834</v>
      </c>
    </row>
    <row r="695" s="2" customFormat="1">
      <c r="A695" s="39"/>
      <c r="B695" s="40"/>
      <c r="C695" s="41"/>
      <c r="D695" s="232" t="s">
        <v>175</v>
      </c>
      <c r="E695" s="41"/>
      <c r="F695" s="233" t="s">
        <v>835</v>
      </c>
      <c r="G695" s="41"/>
      <c r="H695" s="41"/>
      <c r="I695" s="137"/>
      <c r="J695" s="41"/>
      <c r="K695" s="41"/>
      <c r="L695" s="45"/>
      <c r="M695" s="234"/>
      <c r="N695" s="235"/>
      <c r="O695" s="85"/>
      <c r="P695" s="85"/>
      <c r="Q695" s="85"/>
      <c r="R695" s="85"/>
      <c r="S695" s="85"/>
      <c r="T695" s="86"/>
      <c r="U695" s="39"/>
      <c r="V695" s="39"/>
      <c r="W695" s="39"/>
      <c r="X695" s="39"/>
      <c r="Y695" s="39"/>
      <c r="Z695" s="39"/>
      <c r="AA695" s="39"/>
      <c r="AB695" s="39"/>
      <c r="AC695" s="39"/>
      <c r="AD695" s="39"/>
      <c r="AE695" s="39"/>
      <c r="AT695" s="18" t="s">
        <v>175</v>
      </c>
      <c r="AU695" s="18" t="s">
        <v>87</v>
      </c>
    </row>
    <row r="696" s="2" customFormat="1" ht="24" customHeight="1">
      <c r="A696" s="39"/>
      <c r="B696" s="40"/>
      <c r="C696" s="269" t="s">
        <v>836</v>
      </c>
      <c r="D696" s="269" t="s">
        <v>296</v>
      </c>
      <c r="E696" s="270" t="s">
        <v>837</v>
      </c>
      <c r="F696" s="271" t="s">
        <v>838</v>
      </c>
      <c r="G696" s="272" t="s">
        <v>287</v>
      </c>
      <c r="H696" s="273">
        <v>1</v>
      </c>
      <c r="I696" s="274"/>
      <c r="J696" s="275">
        <f>ROUND(I696*H696,2)</f>
        <v>0</v>
      </c>
      <c r="K696" s="271" t="s">
        <v>172</v>
      </c>
      <c r="L696" s="276"/>
      <c r="M696" s="277" t="s">
        <v>40</v>
      </c>
      <c r="N696" s="278" t="s">
        <v>48</v>
      </c>
      <c r="O696" s="85"/>
      <c r="P696" s="228">
        <f>O696*H696</f>
        <v>0</v>
      </c>
      <c r="Q696" s="228">
        <v>0.00282</v>
      </c>
      <c r="R696" s="228">
        <f>Q696*H696</f>
        <v>0.00282</v>
      </c>
      <c r="S696" s="228">
        <v>0</v>
      </c>
      <c r="T696" s="229">
        <f>S696*H696</f>
        <v>0</v>
      </c>
      <c r="U696" s="39"/>
      <c r="V696" s="39"/>
      <c r="W696" s="39"/>
      <c r="X696" s="39"/>
      <c r="Y696" s="39"/>
      <c r="Z696" s="39"/>
      <c r="AA696" s="39"/>
      <c r="AB696" s="39"/>
      <c r="AC696" s="39"/>
      <c r="AD696" s="39"/>
      <c r="AE696" s="39"/>
      <c r="AR696" s="230" t="s">
        <v>413</v>
      </c>
      <c r="AT696" s="230" t="s">
        <v>296</v>
      </c>
      <c r="AU696" s="230" t="s">
        <v>87</v>
      </c>
      <c r="AY696" s="18" t="s">
        <v>165</v>
      </c>
      <c r="BE696" s="231">
        <f>IF(N696="základní",J696,0)</f>
        <v>0</v>
      </c>
      <c r="BF696" s="231">
        <f>IF(N696="snížená",J696,0)</f>
        <v>0</v>
      </c>
      <c r="BG696" s="231">
        <f>IF(N696="zákl. přenesená",J696,0)</f>
        <v>0</v>
      </c>
      <c r="BH696" s="231">
        <f>IF(N696="sníž. přenesená",J696,0)</f>
        <v>0</v>
      </c>
      <c r="BI696" s="231">
        <f>IF(N696="nulová",J696,0)</f>
        <v>0</v>
      </c>
      <c r="BJ696" s="18" t="s">
        <v>85</v>
      </c>
      <c r="BK696" s="231">
        <f>ROUND(I696*H696,2)</f>
        <v>0</v>
      </c>
      <c r="BL696" s="18" t="s">
        <v>295</v>
      </c>
      <c r="BM696" s="230" t="s">
        <v>839</v>
      </c>
    </row>
    <row r="697" s="2" customFormat="1">
      <c r="A697" s="39"/>
      <c r="B697" s="40"/>
      <c r="C697" s="41"/>
      <c r="D697" s="232" t="s">
        <v>175</v>
      </c>
      <c r="E697" s="41"/>
      <c r="F697" s="233" t="s">
        <v>838</v>
      </c>
      <c r="G697" s="41"/>
      <c r="H697" s="41"/>
      <c r="I697" s="137"/>
      <c r="J697" s="41"/>
      <c r="K697" s="41"/>
      <c r="L697" s="45"/>
      <c r="M697" s="234"/>
      <c r="N697" s="235"/>
      <c r="O697" s="85"/>
      <c r="P697" s="85"/>
      <c r="Q697" s="85"/>
      <c r="R697" s="85"/>
      <c r="S697" s="85"/>
      <c r="T697" s="86"/>
      <c r="U697" s="39"/>
      <c r="V697" s="39"/>
      <c r="W697" s="39"/>
      <c r="X697" s="39"/>
      <c r="Y697" s="39"/>
      <c r="Z697" s="39"/>
      <c r="AA697" s="39"/>
      <c r="AB697" s="39"/>
      <c r="AC697" s="39"/>
      <c r="AD697" s="39"/>
      <c r="AE697" s="39"/>
      <c r="AT697" s="18" t="s">
        <v>175</v>
      </c>
      <c r="AU697" s="18" t="s">
        <v>87</v>
      </c>
    </row>
    <row r="698" s="2" customFormat="1" ht="24" customHeight="1">
      <c r="A698" s="39"/>
      <c r="B698" s="40"/>
      <c r="C698" s="219" t="s">
        <v>840</v>
      </c>
      <c r="D698" s="219" t="s">
        <v>168</v>
      </c>
      <c r="E698" s="220" t="s">
        <v>841</v>
      </c>
      <c r="F698" s="221" t="s">
        <v>842</v>
      </c>
      <c r="G698" s="222" t="s">
        <v>287</v>
      </c>
      <c r="H698" s="223">
        <v>4</v>
      </c>
      <c r="I698" s="224"/>
      <c r="J698" s="225">
        <f>ROUND(I698*H698,2)</f>
        <v>0</v>
      </c>
      <c r="K698" s="221" t="s">
        <v>172</v>
      </c>
      <c r="L698" s="45"/>
      <c r="M698" s="226" t="s">
        <v>40</v>
      </c>
      <c r="N698" s="227" t="s">
        <v>48</v>
      </c>
      <c r="O698" s="85"/>
      <c r="P698" s="228">
        <f>O698*H698</f>
        <v>0</v>
      </c>
      <c r="Q698" s="228">
        <v>0</v>
      </c>
      <c r="R698" s="228">
        <f>Q698*H698</f>
        <v>0</v>
      </c>
      <c r="S698" s="228">
        <v>0</v>
      </c>
      <c r="T698" s="229">
        <f>S698*H698</f>
        <v>0</v>
      </c>
      <c r="U698" s="39"/>
      <c r="V698" s="39"/>
      <c r="W698" s="39"/>
      <c r="X698" s="39"/>
      <c r="Y698" s="39"/>
      <c r="Z698" s="39"/>
      <c r="AA698" s="39"/>
      <c r="AB698" s="39"/>
      <c r="AC698" s="39"/>
      <c r="AD698" s="39"/>
      <c r="AE698" s="39"/>
      <c r="AR698" s="230" t="s">
        <v>295</v>
      </c>
      <c r="AT698" s="230" t="s">
        <v>168</v>
      </c>
      <c r="AU698" s="230" t="s">
        <v>87</v>
      </c>
      <c r="AY698" s="18" t="s">
        <v>165</v>
      </c>
      <c r="BE698" s="231">
        <f>IF(N698="základní",J698,0)</f>
        <v>0</v>
      </c>
      <c r="BF698" s="231">
        <f>IF(N698="snížená",J698,0)</f>
        <v>0</v>
      </c>
      <c r="BG698" s="231">
        <f>IF(N698="zákl. přenesená",J698,0)</f>
        <v>0</v>
      </c>
      <c r="BH698" s="231">
        <f>IF(N698="sníž. přenesená",J698,0)</f>
        <v>0</v>
      </c>
      <c r="BI698" s="231">
        <f>IF(N698="nulová",J698,0)</f>
        <v>0</v>
      </c>
      <c r="BJ698" s="18" t="s">
        <v>85</v>
      </c>
      <c r="BK698" s="231">
        <f>ROUND(I698*H698,2)</f>
        <v>0</v>
      </c>
      <c r="BL698" s="18" t="s">
        <v>295</v>
      </c>
      <c r="BM698" s="230" t="s">
        <v>843</v>
      </c>
    </row>
    <row r="699" s="2" customFormat="1">
      <c r="A699" s="39"/>
      <c r="B699" s="40"/>
      <c r="C699" s="41"/>
      <c r="D699" s="232" t="s">
        <v>175</v>
      </c>
      <c r="E699" s="41"/>
      <c r="F699" s="233" t="s">
        <v>844</v>
      </c>
      <c r="G699" s="41"/>
      <c r="H699" s="41"/>
      <c r="I699" s="137"/>
      <c r="J699" s="41"/>
      <c r="K699" s="41"/>
      <c r="L699" s="45"/>
      <c r="M699" s="234"/>
      <c r="N699" s="235"/>
      <c r="O699" s="85"/>
      <c r="P699" s="85"/>
      <c r="Q699" s="85"/>
      <c r="R699" s="85"/>
      <c r="S699" s="85"/>
      <c r="T699" s="86"/>
      <c r="U699" s="39"/>
      <c r="V699" s="39"/>
      <c r="W699" s="39"/>
      <c r="X699" s="39"/>
      <c r="Y699" s="39"/>
      <c r="Z699" s="39"/>
      <c r="AA699" s="39"/>
      <c r="AB699" s="39"/>
      <c r="AC699" s="39"/>
      <c r="AD699" s="39"/>
      <c r="AE699" s="39"/>
      <c r="AT699" s="18" t="s">
        <v>175</v>
      </c>
      <c r="AU699" s="18" t="s">
        <v>87</v>
      </c>
    </row>
    <row r="700" s="14" customFormat="1">
      <c r="A700" s="14"/>
      <c r="B700" s="246"/>
      <c r="C700" s="247"/>
      <c r="D700" s="232" t="s">
        <v>177</v>
      </c>
      <c r="E700" s="248" t="s">
        <v>40</v>
      </c>
      <c r="F700" s="249" t="s">
        <v>173</v>
      </c>
      <c r="G700" s="247"/>
      <c r="H700" s="250">
        <v>4</v>
      </c>
      <c r="I700" s="251"/>
      <c r="J700" s="247"/>
      <c r="K700" s="247"/>
      <c r="L700" s="252"/>
      <c r="M700" s="253"/>
      <c r="N700" s="254"/>
      <c r="O700" s="254"/>
      <c r="P700" s="254"/>
      <c r="Q700" s="254"/>
      <c r="R700" s="254"/>
      <c r="S700" s="254"/>
      <c r="T700" s="255"/>
      <c r="U700" s="14"/>
      <c r="V700" s="14"/>
      <c r="W700" s="14"/>
      <c r="X700" s="14"/>
      <c r="Y700" s="14"/>
      <c r="Z700" s="14"/>
      <c r="AA700" s="14"/>
      <c r="AB700" s="14"/>
      <c r="AC700" s="14"/>
      <c r="AD700" s="14"/>
      <c r="AE700" s="14"/>
      <c r="AT700" s="256" t="s">
        <v>177</v>
      </c>
      <c r="AU700" s="256" t="s">
        <v>87</v>
      </c>
      <c r="AV700" s="14" t="s">
        <v>87</v>
      </c>
      <c r="AW700" s="14" t="s">
        <v>38</v>
      </c>
      <c r="AX700" s="14" t="s">
        <v>77</v>
      </c>
      <c r="AY700" s="256" t="s">
        <v>165</v>
      </c>
    </row>
    <row r="701" s="15" customFormat="1">
      <c r="A701" s="15"/>
      <c r="B701" s="257"/>
      <c r="C701" s="258"/>
      <c r="D701" s="232" t="s">
        <v>177</v>
      </c>
      <c r="E701" s="259" t="s">
        <v>40</v>
      </c>
      <c r="F701" s="260" t="s">
        <v>186</v>
      </c>
      <c r="G701" s="258"/>
      <c r="H701" s="261">
        <v>4</v>
      </c>
      <c r="I701" s="262"/>
      <c r="J701" s="258"/>
      <c r="K701" s="258"/>
      <c r="L701" s="263"/>
      <c r="M701" s="264"/>
      <c r="N701" s="265"/>
      <c r="O701" s="265"/>
      <c r="P701" s="265"/>
      <c r="Q701" s="265"/>
      <c r="R701" s="265"/>
      <c r="S701" s="265"/>
      <c r="T701" s="266"/>
      <c r="U701" s="15"/>
      <c r="V701" s="15"/>
      <c r="W701" s="15"/>
      <c r="X701" s="15"/>
      <c r="Y701" s="15"/>
      <c r="Z701" s="15"/>
      <c r="AA701" s="15"/>
      <c r="AB701" s="15"/>
      <c r="AC701" s="15"/>
      <c r="AD701" s="15"/>
      <c r="AE701" s="15"/>
      <c r="AT701" s="267" t="s">
        <v>177</v>
      </c>
      <c r="AU701" s="267" t="s">
        <v>87</v>
      </c>
      <c r="AV701" s="15" t="s">
        <v>173</v>
      </c>
      <c r="AW701" s="15" t="s">
        <v>38</v>
      </c>
      <c r="AX701" s="15" t="s">
        <v>85</v>
      </c>
      <c r="AY701" s="267" t="s">
        <v>165</v>
      </c>
    </row>
    <row r="702" s="2" customFormat="1" ht="24" customHeight="1">
      <c r="A702" s="39"/>
      <c r="B702" s="40"/>
      <c r="C702" s="269" t="s">
        <v>845</v>
      </c>
      <c r="D702" s="269" t="s">
        <v>296</v>
      </c>
      <c r="E702" s="270" t="s">
        <v>846</v>
      </c>
      <c r="F702" s="271" t="s">
        <v>847</v>
      </c>
      <c r="G702" s="272" t="s">
        <v>287</v>
      </c>
      <c r="H702" s="273">
        <v>4</v>
      </c>
      <c r="I702" s="274"/>
      <c r="J702" s="275">
        <f>ROUND(I702*H702,2)</f>
        <v>0</v>
      </c>
      <c r="K702" s="271" t="s">
        <v>172</v>
      </c>
      <c r="L702" s="276"/>
      <c r="M702" s="277" t="s">
        <v>40</v>
      </c>
      <c r="N702" s="278" t="s">
        <v>48</v>
      </c>
      <c r="O702" s="85"/>
      <c r="P702" s="228">
        <f>O702*H702</f>
        <v>0</v>
      </c>
      <c r="Q702" s="228">
        <v>0.00038999999999999999</v>
      </c>
      <c r="R702" s="228">
        <f>Q702*H702</f>
        <v>0.00156</v>
      </c>
      <c r="S702" s="228">
        <v>0</v>
      </c>
      <c r="T702" s="229">
        <f>S702*H702</f>
        <v>0</v>
      </c>
      <c r="U702" s="39"/>
      <c r="V702" s="39"/>
      <c r="W702" s="39"/>
      <c r="X702" s="39"/>
      <c r="Y702" s="39"/>
      <c r="Z702" s="39"/>
      <c r="AA702" s="39"/>
      <c r="AB702" s="39"/>
      <c r="AC702" s="39"/>
      <c r="AD702" s="39"/>
      <c r="AE702" s="39"/>
      <c r="AR702" s="230" t="s">
        <v>413</v>
      </c>
      <c r="AT702" s="230" t="s">
        <v>296</v>
      </c>
      <c r="AU702" s="230" t="s">
        <v>87</v>
      </c>
      <c r="AY702" s="18" t="s">
        <v>165</v>
      </c>
      <c r="BE702" s="231">
        <f>IF(N702="základní",J702,0)</f>
        <v>0</v>
      </c>
      <c r="BF702" s="231">
        <f>IF(N702="snížená",J702,0)</f>
        <v>0</v>
      </c>
      <c r="BG702" s="231">
        <f>IF(N702="zákl. přenesená",J702,0)</f>
        <v>0</v>
      </c>
      <c r="BH702" s="231">
        <f>IF(N702="sníž. přenesená",J702,0)</f>
        <v>0</v>
      </c>
      <c r="BI702" s="231">
        <f>IF(N702="nulová",J702,0)</f>
        <v>0</v>
      </c>
      <c r="BJ702" s="18" t="s">
        <v>85</v>
      </c>
      <c r="BK702" s="231">
        <f>ROUND(I702*H702,2)</f>
        <v>0</v>
      </c>
      <c r="BL702" s="18" t="s">
        <v>295</v>
      </c>
      <c r="BM702" s="230" t="s">
        <v>848</v>
      </c>
    </row>
    <row r="703" s="2" customFormat="1">
      <c r="A703" s="39"/>
      <c r="B703" s="40"/>
      <c r="C703" s="41"/>
      <c r="D703" s="232" t="s">
        <v>175</v>
      </c>
      <c r="E703" s="41"/>
      <c r="F703" s="233" t="s">
        <v>847</v>
      </c>
      <c r="G703" s="41"/>
      <c r="H703" s="41"/>
      <c r="I703" s="137"/>
      <c r="J703" s="41"/>
      <c r="K703" s="41"/>
      <c r="L703" s="45"/>
      <c r="M703" s="234"/>
      <c r="N703" s="235"/>
      <c r="O703" s="85"/>
      <c r="P703" s="85"/>
      <c r="Q703" s="85"/>
      <c r="R703" s="85"/>
      <c r="S703" s="85"/>
      <c r="T703" s="86"/>
      <c r="U703" s="39"/>
      <c r="V703" s="39"/>
      <c r="W703" s="39"/>
      <c r="X703" s="39"/>
      <c r="Y703" s="39"/>
      <c r="Z703" s="39"/>
      <c r="AA703" s="39"/>
      <c r="AB703" s="39"/>
      <c r="AC703" s="39"/>
      <c r="AD703" s="39"/>
      <c r="AE703" s="39"/>
      <c r="AT703" s="18" t="s">
        <v>175</v>
      </c>
      <c r="AU703" s="18" t="s">
        <v>87</v>
      </c>
    </row>
    <row r="704" s="2" customFormat="1" ht="24" customHeight="1">
      <c r="A704" s="39"/>
      <c r="B704" s="40"/>
      <c r="C704" s="219" t="s">
        <v>849</v>
      </c>
      <c r="D704" s="219" t="s">
        <v>168</v>
      </c>
      <c r="E704" s="220" t="s">
        <v>850</v>
      </c>
      <c r="F704" s="221" t="s">
        <v>851</v>
      </c>
      <c r="G704" s="222" t="s">
        <v>287</v>
      </c>
      <c r="H704" s="223">
        <v>8</v>
      </c>
      <c r="I704" s="224"/>
      <c r="J704" s="225">
        <f>ROUND(I704*H704,2)</f>
        <v>0</v>
      </c>
      <c r="K704" s="221" t="s">
        <v>172</v>
      </c>
      <c r="L704" s="45"/>
      <c r="M704" s="226" t="s">
        <v>40</v>
      </c>
      <c r="N704" s="227" t="s">
        <v>48</v>
      </c>
      <c r="O704" s="85"/>
      <c r="P704" s="228">
        <f>O704*H704</f>
        <v>0</v>
      </c>
      <c r="Q704" s="228">
        <v>0</v>
      </c>
      <c r="R704" s="228">
        <f>Q704*H704</f>
        <v>0</v>
      </c>
      <c r="S704" s="228">
        <v>0</v>
      </c>
      <c r="T704" s="229">
        <f>S704*H704</f>
        <v>0</v>
      </c>
      <c r="U704" s="39"/>
      <c r="V704" s="39"/>
      <c r="W704" s="39"/>
      <c r="X704" s="39"/>
      <c r="Y704" s="39"/>
      <c r="Z704" s="39"/>
      <c r="AA704" s="39"/>
      <c r="AB704" s="39"/>
      <c r="AC704" s="39"/>
      <c r="AD704" s="39"/>
      <c r="AE704" s="39"/>
      <c r="AR704" s="230" t="s">
        <v>295</v>
      </c>
      <c r="AT704" s="230" t="s">
        <v>168</v>
      </c>
      <c r="AU704" s="230" t="s">
        <v>87</v>
      </c>
      <c r="AY704" s="18" t="s">
        <v>165</v>
      </c>
      <c r="BE704" s="231">
        <f>IF(N704="základní",J704,0)</f>
        <v>0</v>
      </c>
      <c r="BF704" s="231">
        <f>IF(N704="snížená",J704,0)</f>
        <v>0</v>
      </c>
      <c r="BG704" s="231">
        <f>IF(N704="zákl. přenesená",J704,0)</f>
        <v>0</v>
      </c>
      <c r="BH704" s="231">
        <f>IF(N704="sníž. přenesená",J704,0)</f>
        <v>0</v>
      </c>
      <c r="BI704" s="231">
        <f>IF(N704="nulová",J704,0)</f>
        <v>0</v>
      </c>
      <c r="BJ704" s="18" t="s">
        <v>85</v>
      </c>
      <c r="BK704" s="231">
        <f>ROUND(I704*H704,2)</f>
        <v>0</v>
      </c>
      <c r="BL704" s="18" t="s">
        <v>295</v>
      </c>
      <c r="BM704" s="230" t="s">
        <v>852</v>
      </c>
    </row>
    <row r="705" s="2" customFormat="1">
      <c r="A705" s="39"/>
      <c r="B705" s="40"/>
      <c r="C705" s="41"/>
      <c r="D705" s="232" t="s">
        <v>175</v>
      </c>
      <c r="E705" s="41"/>
      <c r="F705" s="233" t="s">
        <v>853</v>
      </c>
      <c r="G705" s="41"/>
      <c r="H705" s="41"/>
      <c r="I705" s="137"/>
      <c r="J705" s="41"/>
      <c r="K705" s="41"/>
      <c r="L705" s="45"/>
      <c r="M705" s="234"/>
      <c r="N705" s="235"/>
      <c r="O705" s="85"/>
      <c r="P705" s="85"/>
      <c r="Q705" s="85"/>
      <c r="R705" s="85"/>
      <c r="S705" s="85"/>
      <c r="T705" s="86"/>
      <c r="U705" s="39"/>
      <c r="V705" s="39"/>
      <c r="W705" s="39"/>
      <c r="X705" s="39"/>
      <c r="Y705" s="39"/>
      <c r="Z705" s="39"/>
      <c r="AA705" s="39"/>
      <c r="AB705" s="39"/>
      <c r="AC705" s="39"/>
      <c r="AD705" s="39"/>
      <c r="AE705" s="39"/>
      <c r="AT705" s="18" t="s">
        <v>175</v>
      </c>
      <c r="AU705" s="18" t="s">
        <v>87</v>
      </c>
    </row>
    <row r="706" s="14" customFormat="1">
      <c r="A706" s="14"/>
      <c r="B706" s="246"/>
      <c r="C706" s="247"/>
      <c r="D706" s="232" t="s">
        <v>177</v>
      </c>
      <c r="E706" s="248" t="s">
        <v>40</v>
      </c>
      <c r="F706" s="249" t="s">
        <v>244</v>
      </c>
      <c r="G706" s="247"/>
      <c r="H706" s="250">
        <v>8</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177</v>
      </c>
      <c r="AU706" s="256" t="s">
        <v>87</v>
      </c>
      <c r="AV706" s="14" t="s">
        <v>87</v>
      </c>
      <c r="AW706" s="14" t="s">
        <v>38</v>
      </c>
      <c r="AX706" s="14" t="s">
        <v>77</v>
      </c>
      <c r="AY706" s="256" t="s">
        <v>165</v>
      </c>
    </row>
    <row r="707" s="15" customFormat="1">
      <c r="A707" s="15"/>
      <c r="B707" s="257"/>
      <c r="C707" s="258"/>
      <c r="D707" s="232" t="s">
        <v>177</v>
      </c>
      <c r="E707" s="259" t="s">
        <v>40</v>
      </c>
      <c r="F707" s="260" t="s">
        <v>186</v>
      </c>
      <c r="G707" s="258"/>
      <c r="H707" s="261">
        <v>8</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177</v>
      </c>
      <c r="AU707" s="267" t="s">
        <v>87</v>
      </c>
      <c r="AV707" s="15" t="s">
        <v>173</v>
      </c>
      <c r="AW707" s="15" t="s">
        <v>38</v>
      </c>
      <c r="AX707" s="15" t="s">
        <v>85</v>
      </c>
      <c r="AY707" s="267" t="s">
        <v>165</v>
      </c>
    </row>
    <row r="708" s="2" customFormat="1" ht="16.5" customHeight="1">
      <c r="A708" s="39"/>
      <c r="B708" s="40"/>
      <c r="C708" s="269" t="s">
        <v>854</v>
      </c>
      <c r="D708" s="269" t="s">
        <v>296</v>
      </c>
      <c r="E708" s="270" t="s">
        <v>855</v>
      </c>
      <c r="F708" s="271" t="s">
        <v>856</v>
      </c>
      <c r="G708" s="272" t="s">
        <v>287</v>
      </c>
      <c r="H708" s="273">
        <v>8</v>
      </c>
      <c r="I708" s="274"/>
      <c r="J708" s="275">
        <f>ROUND(I708*H708,2)</f>
        <v>0</v>
      </c>
      <c r="K708" s="271" t="s">
        <v>172</v>
      </c>
      <c r="L708" s="276"/>
      <c r="M708" s="277" t="s">
        <v>40</v>
      </c>
      <c r="N708" s="278" t="s">
        <v>48</v>
      </c>
      <c r="O708" s="85"/>
      <c r="P708" s="228">
        <f>O708*H708</f>
        <v>0</v>
      </c>
      <c r="Q708" s="228">
        <v>0.00027999999999999998</v>
      </c>
      <c r="R708" s="228">
        <f>Q708*H708</f>
        <v>0.0022399999999999998</v>
      </c>
      <c r="S708" s="228">
        <v>0</v>
      </c>
      <c r="T708" s="229">
        <f>S708*H708</f>
        <v>0</v>
      </c>
      <c r="U708" s="39"/>
      <c r="V708" s="39"/>
      <c r="W708" s="39"/>
      <c r="X708" s="39"/>
      <c r="Y708" s="39"/>
      <c r="Z708" s="39"/>
      <c r="AA708" s="39"/>
      <c r="AB708" s="39"/>
      <c r="AC708" s="39"/>
      <c r="AD708" s="39"/>
      <c r="AE708" s="39"/>
      <c r="AR708" s="230" t="s">
        <v>413</v>
      </c>
      <c r="AT708" s="230" t="s">
        <v>296</v>
      </c>
      <c r="AU708" s="230" t="s">
        <v>87</v>
      </c>
      <c r="AY708" s="18" t="s">
        <v>165</v>
      </c>
      <c r="BE708" s="231">
        <f>IF(N708="základní",J708,0)</f>
        <v>0</v>
      </c>
      <c r="BF708" s="231">
        <f>IF(N708="snížená",J708,0)</f>
        <v>0</v>
      </c>
      <c r="BG708" s="231">
        <f>IF(N708="zákl. přenesená",J708,0)</f>
        <v>0</v>
      </c>
      <c r="BH708" s="231">
        <f>IF(N708="sníž. přenesená",J708,0)</f>
        <v>0</v>
      </c>
      <c r="BI708" s="231">
        <f>IF(N708="nulová",J708,0)</f>
        <v>0</v>
      </c>
      <c r="BJ708" s="18" t="s">
        <v>85</v>
      </c>
      <c r="BK708" s="231">
        <f>ROUND(I708*H708,2)</f>
        <v>0</v>
      </c>
      <c r="BL708" s="18" t="s">
        <v>295</v>
      </c>
      <c r="BM708" s="230" t="s">
        <v>857</v>
      </c>
    </row>
    <row r="709" s="2" customFormat="1">
      <c r="A709" s="39"/>
      <c r="B709" s="40"/>
      <c r="C709" s="41"/>
      <c r="D709" s="232" t="s">
        <v>175</v>
      </c>
      <c r="E709" s="41"/>
      <c r="F709" s="233" t="s">
        <v>856</v>
      </c>
      <c r="G709" s="41"/>
      <c r="H709" s="41"/>
      <c r="I709" s="137"/>
      <c r="J709" s="41"/>
      <c r="K709" s="41"/>
      <c r="L709" s="45"/>
      <c r="M709" s="234"/>
      <c r="N709" s="235"/>
      <c r="O709" s="85"/>
      <c r="P709" s="85"/>
      <c r="Q709" s="85"/>
      <c r="R709" s="85"/>
      <c r="S709" s="85"/>
      <c r="T709" s="86"/>
      <c r="U709" s="39"/>
      <c r="V709" s="39"/>
      <c r="W709" s="39"/>
      <c r="X709" s="39"/>
      <c r="Y709" s="39"/>
      <c r="Z709" s="39"/>
      <c r="AA709" s="39"/>
      <c r="AB709" s="39"/>
      <c r="AC709" s="39"/>
      <c r="AD709" s="39"/>
      <c r="AE709" s="39"/>
      <c r="AT709" s="18" t="s">
        <v>175</v>
      </c>
      <c r="AU709" s="18" t="s">
        <v>87</v>
      </c>
    </row>
    <row r="710" s="2" customFormat="1" ht="24" customHeight="1">
      <c r="A710" s="39"/>
      <c r="B710" s="40"/>
      <c r="C710" s="219" t="s">
        <v>858</v>
      </c>
      <c r="D710" s="219" t="s">
        <v>168</v>
      </c>
      <c r="E710" s="220" t="s">
        <v>859</v>
      </c>
      <c r="F710" s="221" t="s">
        <v>860</v>
      </c>
      <c r="G710" s="222" t="s">
        <v>287</v>
      </c>
      <c r="H710" s="223">
        <v>5</v>
      </c>
      <c r="I710" s="224"/>
      <c r="J710" s="225">
        <f>ROUND(I710*H710,2)</f>
        <v>0</v>
      </c>
      <c r="K710" s="221" t="s">
        <v>172</v>
      </c>
      <c r="L710" s="45"/>
      <c r="M710" s="226" t="s">
        <v>40</v>
      </c>
      <c r="N710" s="227" t="s">
        <v>48</v>
      </c>
      <c r="O710" s="85"/>
      <c r="P710" s="228">
        <f>O710*H710</f>
        <v>0</v>
      </c>
      <c r="Q710" s="228">
        <v>0</v>
      </c>
      <c r="R710" s="228">
        <f>Q710*H710</f>
        <v>0</v>
      </c>
      <c r="S710" s="228">
        <v>0</v>
      </c>
      <c r="T710" s="229">
        <f>S710*H710</f>
        <v>0</v>
      </c>
      <c r="U710" s="39"/>
      <c r="V710" s="39"/>
      <c r="W710" s="39"/>
      <c r="X710" s="39"/>
      <c r="Y710" s="39"/>
      <c r="Z710" s="39"/>
      <c r="AA710" s="39"/>
      <c r="AB710" s="39"/>
      <c r="AC710" s="39"/>
      <c r="AD710" s="39"/>
      <c r="AE710" s="39"/>
      <c r="AR710" s="230" t="s">
        <v>295</v>
      </c>
      <c r="AT710" s="230" t="s">
        <v>168</v>
      </c>
      <c r="AU710" s="230" t="s">
        <v>87</v>
      </c>
      <c r="AY710" s="18" t="s">
        <v>165</v>
      </c>
      <c r="BE710" s="231">
        <f>IF(N710="základní",J710,0)</f>
        <v>0</v>
      </c>
      <c r="BF710" s="231">
        <f>IF(N710="snížená",J710,0)</f>
        <v>0</v>
      </c>
      <c r="BG710" s="231">
        <f>IF(N710="zákl. přenesená",J710,0)</f>
        <v>0</v>
      </c>
      <c r="BH710" s="231">
        <f>IF(N710="sníž. přenesená",J710,0)</f>
        <v>0</v>
      </c>
      <c r="BI710" s="231">
        <f>IF(N710="nulová",J710,0)</f>
        <v>0</v>
      </c>
      <c r="BJ710" s="18" t="s">
        <v>85</v>
      </c>
      <c r="BK710" s="231">
        <f>ROUND(I710*H710,2)</f>
        <v>0</v>
      </c>
      <c r="BL710" s="18" t="s">
        <v>295</v>
      </c>
      <c r="BM710" s="230" t="s">
        <v>861</v>
      </c>
    </row>
    <row r="711" s="2" customFormat="1">
      <c r="A711" s="39"/>
      <c r="B711" s="40"/>
      <c r="C711" s="41"/>
      <c r="D711" s="232" t="s">
        <v>175</v>
      </c>
      <c r="E711" s="41"/>
      <c r="F711" s="233" t="s">
        <v>862</v>
      </c>
      <c r="G711" s="41"/>
      <c r="H711" s="41"/>
      <c r="I711" s="137"/>
      <c r="J711" s="41"/>
      <c r="K711" s="41"/>
      <c r="L711" s="45"/>
      <c r="M711" s="234"/>
      <c r="N711" s="235"/>
      <c r="O711" s="85"/>
      <c r="P711" s="85"/>
      <c r="Q711" s="85"/>
      <c r="R711" s="85"/>
      <c r="S711" s="85"/>
      <c r="T711" s="86"/>
      <c r="U711" s="39"/>
      <c r="V711" s="39"/>
      <c r="W711" s="39"/>
      <c r="X711" s="39"/>
      <c r="Y711" s="39"/>
      <c r="Z711" s="39"/>
      <c r="AA711" s="39"/>
      <c r="AB711" s="39"/>
      <c r="AC711" s="39"/>
      <c r="AD711" s="39"/>
      <c r="AE711" s="39"/>
      <c r="AT711" s="18" t="s">
        <v>175</v>
      </c>
      <c r="AU711" s="18" t="s">
        <v>87</v>
      </c>
    </row>
    <row r="712" s="14" customFormat="1">
      <c r="A712" s="14"/>
      <c r="B712" s="246"/>
      <c r="C712" s="247"/>
      <c r="D712" s="232" t="s">
        <v>177</v>
      </c>
      <c r="E712" s="248" t="s">
        <v>40</v>
      </c>
      <c r="F712" s="249" t="s">
        <v>216</v>
      </c>
      <c r="G712" s="247"/>
      <c r="H712" s="250">
        <v>5</v>
      </c>
      <c r="I712" s="251"/>
      <c r="J712" s="247"/>
      <c r="K712" s="247"/>
      <c r="L712" s="252"/>
      <c r="M712" s="253"/>
      <c r="N712" s="254"/>
      <c r="O712" s="254"/>
      <c r="P712" s="254"/>
      <c r="Q712" s="254"/>
      <c r="R712" s="254"/>
      <c r="S712" s="254"/>
      <c r="T712" s="255"/>
      <c r="U712" s="14"/>
      <c r="V712" s="14"/>
      <c r="W712" s="14"/>
      <c r="X712" s="14"/>
      <c r="Y712" s="14"/>
      <c r="Z712" s="14"/>
      <c r="AA712" s="14"/>
      <c r="AB712" s="14"/>
      <c r="AC712" s="14"/>
      <c r="AD712" s="14"/>
      <c r="AE712" s="14"/>
      <c r="AT712" s="256" t="s">
        <v>177</v>
      </c>
      <c r="AU712" s="256" t="s">
        <v>87</v>
      </c>
      <c r="AV712" s="14" t="s">
        <v>87</v>
      </c>
      <c r="AW712" s="14" t="s">
        <v>38</v>
      </c>
      <c r="AX712" s="14" t="s">
        <v>77</v>
      </c>
      <c r="AY712" s="256" t="s">
        <v>165</v>
      </c>
    </row>
    <row r="713" s="15" customFormat="1">
      <c r="A713" s="15"/>
      <c r="B713" s="257"/>
      <c r="C713" s="258"/>
      <c r="D713" s="232" t="s">
        <v>177</v>
      </c>
      <c r="E713" s="259" t="s">
        <v>40</v>
      </c>
      <c r="F713" s="260" t="s">
        <v>186</v>
      </c>
      <c r="G713" s="258"/>
      <c r="H713" s="261">
        <v>5</v>
      </c>
      <c r="I713" s="262"/>
      <c r="J713" s="258"/>
      <c r="K713" s="258"/>
      <c r="L713" s="263"/>
      <c r="M713" s="264"/>
      <c r="N713" s="265"/>
      <c r="O713" s="265"/>
      <c r="P713" s="265"/>
      <c r="Q713" s="265"/>
      <c r="R713" s="265"/>
      <c r="S713" s="265"/>
      <c r="T713" s="266"/>
      <c r="U713" s="15"/>
      <c r="V713" s="15"/>
      <c r="W713" s="15"/>
      <c r="X713" s="15"/>
      <c r="Y713" s="15"/>
      <c r="Z713" s="15"/>
      <c r="AA713" s="15"/>
      <c r="AB713" s="15"/>
      <c r="AC713" s="15"/>
      <c r="AD713" s="15"/>
      <c r="AE713" s="15"/>
      <c r="AT713" s="267" t="s">
        <v>177</v>
      </c>
      <c r="AU713" s="267" t="s">
        <v>87</v>
      </c>
      <c r="AV713" s="15" t="s">
        <v>173</v>
      </c>
      <c r="AW713" s="15" t="s">
        <v>38</v>
      </c>
      <c r="AX713" s="15" t="s">
        <v>85</v>
      </c>
      <c r="AY713" s="267" t="s">
        <v>165</v>
      </c>
    </row>
    <row r="714" s="2" customFormat="1" ht="24" customHeight="1">
      <c r="A714" s="39"/>
      <c r="B714" s="40"/>
      <c r="C714" s="269" t="s">
        <v>863</v>
      </c>
      <c r="D714" s="269" t="s">
        <v>296</v>
      </c>
      <c r="E714" s="270" t="s">
        <v>864</v>
      </c>
      <c r="F714" s="271" t="s">
        <v>865</v>
      </c>
      <c r="G714" s="272" t="s">
        <v>287</v>
      </c>
      <c r="H714" s="273">
        <v>5</v>
      </c>
      <c r="I714" s="274"/>
      <c r="J714" s="275">
        <f>ROUND(I714*H714,2)</f>
        <v>0</v>
      </c>
      <c r="K714" s="271" t="s">
        <v>172</v>
      </c>
      <c r="L714" s="276"/>
      <c r="M714" s="277" t="s">
        <v>40</v>
      </c>
      <c r="N714" s="278" t="s">
        <v>48</v>
      </c>
      <c r="O714" s="85"/>
      <c r="P714" s="228">
        <f>O714*H714</f>
        <v>0</v>
      </c>
      <c r="Q714" s="228">
        <v>0.0112</v>
      </c>
      <c r="R714" s="228">
        <f>Q714*H714</f>
        <v>0.056000000000000001</v>
      </c>
      <c r="S714" s="228">
        <v>0</v>
      </c>
      <c r="T714" s="229">
        <f>S714*H714</f>
        <v>0</v>
      </c>
      <c r="U714" s="39"/>
      <c r="V714" s="39"/>
      <c r="W714" s="39"/>
      <c r="X714" s="39"/>
      <c r="Y714" s="39"/>
      <c r="Z714" s="39"/>
      <c r="AA714" s="39"/>
      <c r="AB714" s="39"/>
      <c r="AC714" s="39"/>
      <c r="AD714" s="39"/>
      <c r="AE714" s="39"/>
      <c r="AR714" s="230" t="s">
        <v>413</v>
      </c>
      <c r="AT714" s="230" t="s">
        <v>296</v>
      </c>
      <c r="AU714" s="230" t="s">
        <v>87</v>
      </c>
      <c r="AY714" s="18" t="s">
        <v>165</v>
      </c>
      <c r="BE714" s="231">
        <f>IF(N714="základní",J714,0)</f>
        <v>0</v>
      </c>
      <c r="BF714" s="231">
        <f>IF(N714="snížená",J714,0)</f>
        <v>0</v>
      </c>
      <c r="BG714" s="231">
        <f>IF(N714="zákl. přenesená",J714,0)</f>
        <v>0</v>
      </c>
      <c r="BH714" s="231">
        <f>IF(N714="sníž. přenesená",J714,0)</f>
        <v>0</v>
      </c>
      <c r="BI714" s="231">
        <f>IF(N714="nulová",J714,0)</f>
        <v>0</v>
      </c>
      <c r="BJ714" s="18" t="s">
        <v>85</v>
      </c>
      <c r="BK714" s="231">
        <f>ROUND(I714*H714,2)</f>
        <v>0</v>
      </c>
      <c r="BL714" s="18" t="s">
        <v>295</v>
      </c>
      <c r="BM714" s="230" t="s">
        <v>866</v>
      </c>
    </row>
    <row r="715" s="2" customFormat="1">
      <c r="A715" s="39"/>
      <c r="B715" s="40"/>
      <c r="C715" s="41"/>
      <c r="D715" s="232" t="s">
        <v>175</v>
      </c>
      <c r="E715" s="41"/>
      <c r="F715" s="233" t="s">
        <v>865</v>
      </c>
      <c r="G715" s="41"/>
      <c r="H715" s="41"/>
      <c r="I715" s="137"/>
      <c r="J715" s="41"/>
      <c r="K715" s="41"/>
      <c r="L715" s="45"/>
      <c r="M715" s="234"/>
      <c r="N715" s="235"/>
      <c r="O715" s="85"/>
      <c r="P715" s="85"/>
      <c r="Q715" s="85"/>
      <c r="R715" s="85"/>
      <c r="S715" s="85"/>
      <c r="T715" s="86"/>
      <c r="U715" s="39"/>
      <c r="V715" s="39"/>
      <c r="W715" s="39"/>
      <c r="X715" s="39"/>
      <c r="Y715" s="39"/>
      <c r="Z715" s="39"/>
      <c r="AA715" s="39"/>
      <c r="AB715" s="39"/>
      <c r="AC715" s="39"/>
      <c r="AD715" s="39"/>
      <c r="AE715" s="39"/>
      <c r="AT715" s="18" t="s">
        <v>175</v>
      </c>
      <c r="AU715" s="18" t="s">
        <v>87</v>
      </c>
    </row>
    <row r="716" s="2" customFormat="1" ht="24" customHeight="1">
      <c r="A716" s="39"/>
      <c r="B716" s="40"/>
      <c r="C716" s="219" t="s">
        <v>867</v>
      </c>
      <c r="D716" s="219" t="s">
        <v>168</v>
      </c>
      <c r="E716" s="220" t="s">
        <v>868</v>
      </c>
      <c r="F716" s="221" t="s">
        <v>869</v>
      </c>
      <c r="G716" s="222" t="s">
        <v>287</v>
      </c>
      <c r="H716" s="223">
        <v>8</v>
      </c>
      <c r="I716" s="224"/>
      <c r="J716" s="225">
        <f>ROUND(I716*H716,2)</f>
        <v>0</v>
      </c>
      <c r="K716" s="221" t="s">
        <v>172</v>
      </c>
      <c r="L716" s="45"/>
      <c r="M716" s="226" t="s">
        <v>40</v>
      </c>
      <c r="N716" s="227" t="s">
        <v>48</v>
      </c>
      <c r="O716" s="85"/>
      <c r="P716" s="228">
        <f>O716*H716</f>
        <v>0</v>
      </c>
      <c r="Q716" s="228">
        <v>0</v>
      </c>
      <c r="R716" s="228">
        <f>Q716*H716</f>
        <v>0</v>
      </c>
      <c r="S716" s="228">
        <v>0</v>
      </c>
      <c r="T716" s="229">
        <f>S716*H716</f>
        <v>0</v>
      </c>
      <c r="U716" s="39"/>
      <c r="V716" s="39"/>
      <c r="W716" s="39"/>
      <c r="X716" s="39"/>
      <c r="Y716" s="39"/>
      <c r="Z716" s="39"/>
      <c r="AA716" s="39"/>
      <c r="AB716" s="39"/>
      <c r="AC716" s="39"/>
      <c r="AD716" s="39"/>
      <c r="AE716" s="39"/>
      <c r="AR716" s="230" t="s">
        <v>295</v>
      </c>
      <c r="AT716" s="230" t="s">
        <v>168</v>
      </c>
      <c r="AU716" s="230" t="s">
        <v>87</v>
      </c>
      <c r="AY716" s="18" t="s">
        <v>165</v>
      </c>
      <c r="BE716" s="231">
        <f>IF(N716="základní",J716,0)</f>
        <v>0</v>
      </c>
      <c r="BF716" s="231">
        <f>IF(N716="snížená",J716,0)</f>
        <v>0</v>
      </c>
      <c r="BG716" s="231">
        <f>IF(N716="zákl. přenesená",J716,0)</f>
        <v>0</v>
      </c>
      <c r="BH716" s="231">
        <f>IF(N716="sníž. přenesená",J716,0)</f>
        <v>0</v>
      </c>
      <c r="BI716" s="231">
        <f>IF(N716="nulová",J716,0)</f>
        <v>0</v>
      </c>
      <c r="BJ716" s="18" t="s">
        <v>85</v>
      </c>
      <c r="BK716" s="231">
        <f>ROUND(I716*H716,2)</f>
        <v>0</v>
      </c>
      <c r="BL716" s="18" t="s">
        <v>295</v>
      </c>
      <c r="BM716" s="230" t="s">
        <v>870</v>
      </c>
    </row>
    <row r="717" s="2" customFormat="1">
      <c r="A717" s="39"/>
      <c r="B717" s="40"/>
      <c r="C717" s="41"/>
      <c r="D717" s="232" t="s">
        <v>175</v>
      </c>
      <c r="E717" s="41"/>
      <c r="F717" s="233" t="s">
        <v>871</v>
      </c>
      <c r="G717" s="41"/>
      <c r="H717" s="41"/>
      <c r="I717" s="137"/>
      <c r="J717" s="41"/>
      <c r="K717" s="41"/>
      <c r="L717" s="45"/>
      <c r="M717" s="234"/>
      <c r="N717" s="235"/>
      <c r="O717" s="85"/>
      <c r="P717" s="85"/>
      <c r="Q717" s="85"/>
      <c r="R717" s="85"/>
      <c r="S717" s="85"/>
      <c r="T717" s="86"/>
      <c r="U717" s="39"/>
      <c r="V717" s="39"/>
      <c r="W717" s="39"/>
      <c r="X717" s="39"/>
      <c r="Y717" s="39"/>
      <c r="Z717" s="39"/>
      <c r="AA717" s="39"/>
      <c r="AB717" s="39"/>
      <c r="AC717" s="39"/>
      <c r="AD717" s="39"/>
      <c r="AE717" s="39"/>
      <c r="AT717" s="18" t="s">
        <v>175</v>
      </c>
      <c r="AU717" s="18" t="s">
        <v>87</v>
      </c>
    </row>
    <row r="718" s="2" customFormat="1">
      <c r="A718" s="39"/>
      <c r="B718" s="40"/>
      <c r="C718" s="41"/>
      <c r="D718" s="232" t="s">
        <v>192</v>
      </c>
      <c r="E718" s="41"/>
      <c r="F718" s="268" t="s">
        <v>872</v>
      </c>
      <c r="G718" s="41"/>
      <c r="H718" s="41"/>
      <c r="I718" s="137"/>
      <c r="J718" s="41"/>
      <c r="K718" s="41"/>
      <c r="L718" s="45"/>
      <c r="M718" s="234"/>
      <c r="N718" s="235"/>
      <c r="O718" s="85"/>
      <c r="P718" s="85"/>
      <c r="Q718" s="85"/>
      <c r="R718" s="85"/>
      <c r="S718" s="85"/>
      <c r="T718" s="86"/>
      <c r="U718" s="39"/>
      <c r="V718" s="39"/>
      <c r="W718" s="39"/>
      <c r="X718" s="39"/>
      <c r="Y718" s="39"/>
      <c r="Z718" s="39"/>
      <c r="AA718" s="39"/>
      <c r="AB718" s="39"/>
      <c r="AC718" s="39"/>
      <c r="AD718" s="39"/>
      <c r="AE718" s="39"/>
      <c r="AT718" s="18" t="s">
        <v>192</v>
      </c>
      <c r="AU718" s="18" t="s">
        <v>87</v>
      </c>
    </row>
    <row r="719" s="12" customFormat="1" ht="22.8" customHeight="1">
      <c r="A719" s="12"/>
      <c r="B719" s="203"/>
      <c r="C719" s="204"/>
      <c r="D719" s="205" t="s">
        <v>76</v>
      </c>
      <c r="E719" s="217" t="s">
        <v>873</v>
      </c>
      <c r="F719" s="217" t="s">
        <v>874</v>
      </c>
      <c r="G719" s="204"/>
      <c r="H719" s="204"/>
      <c r="I719" s="207"/>
      <c r="J719" s="218">
        <f>BK719</f>
        <v>0</v>
      </c>
      <c r="K719" s="204"/>
      <c r="L719" s="209"/>
      <c r="M719" s="210"/>
      <c r="N719" s="211"/>
      <c r="O719" s="211"/>
      <c r="P719" s="212">
        <f>SUM(P720:P755)</f>
        <v>0</v>
      </c>
      <c r="Q719" s="211"/>
      <c r="R719" s="212">
        <f>SUM(R720:R755)</f>
        <v>0.037869600000000003</v>
      </c>
      <c r="S719" s="211"/>
      <c r="T719" s="213">
        <f>SUM(T720:T755)</f>
        <v>0</v>
      </c>
      <c r="U719" s="12"/>
      <c r="V719" s="12"/>
      <c r="W719" s="12"/>
      <c r="X719" s="12"/>
      <c r="Y719" s="12"/>
      <c r="Z719" s="12"/>
      <c r="AA719" s="12"/>
      <c r="AB719" s="12"/>
      <c r="AC719" s="12"/>
      <c r="AD719" s="12"/>
      <c r="AE719" s="12"/>
      <c r="AR719" s="214" t="s">
        <v>87</v>
      </c>
      <c r="AT719" s="215" t="s">
        <v>76</v>
      </c>
      <c r="AU719" s="215" t="s">
        <v>85</v>
      </c>
      <c r="AY719" s="214" t="s">
        <v>165</v>
      </c>
      <c r="BK719" s="216">
        <f>SUM(BK720:BK755)</f>
        <v>0</v>
      </c>
    </row>
    <row r="720" s="2" customFormat="1" ht="24" customHeight="1">
      <c r="A720" s="39"/>
      <c r="B720" s="40"/>
      <c r="C720" s="219" t="s">
        <v>875</v>
      </c>
      <c r="D720" s="219" t="s">
        <v>168</v>
      </c>
      <c r="E720" s="220" t="s">
        <v>876</v>
      </c>
      <c r="F720" s="221" t="s">
        <v>877</v>
      </c>
      <c r="G720" s="222" t="s">
        <v>287</v>
      </c>
      <c r="H720" s="223">
        <v>8</v>
      </c>
      <c r="I720" s="224"/>
      <c r="J720" s="225">
        <f>ROUND(I720*H720,2)</f>
        <v>0</v>
      </c>
      <c r="K720" s="221" t="s">
        <v>172</v>
      </c>
      <c r="L720" s="45"/>
      <c r="M720" s="226" t="s">
        <v>40</v>
      </c>
      <c r="N720" s="227" t="s">
        <v>48</v>
      </c>
      <c r="O720" s="85"/>
      <c r="P720" s="228">
        <f>O720*H720</f>
        <v>0</v>
      </c>
      <c r="Q720" s="228">
        <v>0</v>
      </c>
      <c r="R720" s="228">
        <f>Q720*H720</f>
        <v>0</v>
      </c>
      <c r="S720" s="228">
        <v>0</v>
      </c>
      <c r="T720" s="229">
        <f>S720*H720</f>
        <v>0</v>
      </c>
      <c r="U720" s="39"/>
      <c r="V720" s="39"/>
      <c r="W720" s="39"/>
      <c r="X720" s="39"/>
      <c r="Y720" s="39"/>
      <c r="Z720" s="39"/>
      <c r="AA720" s="39"/>
      <c r="AB720" s="39"/>
      <c r="AC720" s="39"/>
      <c r="AD720" s="39"/>
      <c r="AE720" s="39"/>
      <c r="AR720" s="230" t="s">
        <v>295</v>
      </c>
      <c r="AT720" s="230" t="s">
        <v>168</v>
      </c>
      <c r="AU720" s="230" t="s">
        <v>87</v>
      </c>
      <c r="AY720" s="18" t="s">
        <v>165</v>
      </c>
      <c r="BE720" s="231">
        <f>IF(N720="základní",J720,0)</f>
        <v>0</v>
      </c>
      <c r="BF720" s="231">
        <f>IF(N720="snížená",J720,0)</f>
        <v>0</v>
      </c>
      <c r="BG720" s="231">
        <f>IF(N720="zákl. přenesená",J720,0)</f>
        <v>0</v>
      </c>
      <c r="BH720" s="231">
        <f>IF(N720="sníž. přenesená",J720,0)</f>
        <v>0</v>
      </c>
      <c r="BI720" s="231">
        <f>IF(N720="nulová",J720,0)</f>
        <v>0</v>
      </c>
      <c r="BJ720" s="18" t="s">
        <v>85</v>
      </c>
      <c r="BK720" s="231">
        <f>ROUND(I720*H720,2)</f>
        <v>0</v>
      </c>
      <c r="BL720" s="18" t="s">
        <v>295</v>
      </c>
      <c r="BM720" s="230" t="s">
        <v>878</v>
      </c>
    </row>
    <row r="721" s="2" customFormat="1">
      <c r="A721" s="39"/>
      <c r="B721" s="40"/>
      <c r="C721" s="41"/>
      <c r="D721" s="232" t="s">
        <v>175</v>
      </c>
      <c r="E721" s="41"/>
      <c r="F721" s="233" t="s">
        <v>879</v>
      </c>
      <c r="G721" s="41"/>
      <c r="H721" s="41"/>
      <c r="I721" s="137"/>
      <c r="J721" s="41"/>
      <c r="K721" s="41"/>
      <c r="L721" s="45"/>
      <c r="M721" s="234"/>
      <c r="N721" s="235"/>
      <c r="O721" s="85"/>
      <c r="P721" s="85"/>
      <c r="Q721" s="85"/>
      <c r="R721" s="85"/>
      <c r="S721" s="85"/>
      <c r="T721" s="86"/>
      <c r="U721" s="39"/>
      <c r="V721" s="39"/>
      <c r="W721" s="39"/>
      <c r="X721" s="39"/>
      <c r="Y721" s="39"/>
      <c r="Z721" s="39"/>
      <c r="AA721" s="39"/>
      <c r="AB721" s="39"/>
      <c r="AC721" s="39"/>
      <c r="AD721" s="39"/>
      <c r="AE721" s="39"/>
      <c r="AT721" s="18" t="s">
        <v>175</v>
      </c>
      <c r="AU721" s="18" t="s">
        <v>87</v>
      </c>
    </row>
    <row r="722" s="2" customFormat="1" ht="16.5" customHeight="1">
      <c r="A722" s="39"/>
      <c r="B722" s="40"/>
      <c r="C722" s="269" t="s">
        <v>880</v>
      </c>
      <c r="D722" s="269" t="s">
        <v>296</v>
      </c>
      <c r="E722" s="270" t="s">
        <v>881</v>
      </c>
      <c r="F722" s="271" t="s">
        <v>882</v>
      </c>
      <c r="G722" s="272" t="s">
        <v>287</v>
      </c>
      <c r="H722" s="273">
        <v>8</v>
      </c>
      <c r="I722" s="274"/>
      <c r="J722" s="275">
        <f>ROUND(I722*H722,2)</f>
        <v>0</v>
      </c>
      <c r="K722" s="271" t="s">
        <v>172</v>
      </c>
      <c r="L722" s="276"/>
      <c r="M722" s="277" t="s">
        <v>40</v>
      </c>
      <c r="N722" s="278" t="s">
        <v>48</v>
      </c>
      <c r="O722" s="85"/>
      <c r="P722" s="228">
        <f>O722*H722</f>
        <v>0</v>
      </c>
      <c r="Q722" s="228">
        <v>6.0000000000000002E-05</v>
      </c>
      <c r="R722" s="228">
        <f>Q722*H722</f>
        <v>0.00048000000000000001</v>
      </c>
      <c r="S722" s="228">
        <v>0</v>
      </c>
      <c r="T722" s="229">
        <f>S722*H722</f>
        <v>0</v>
      </c>
      <c r="U722" s="39"/>
      <c r="V722" s="39"/>
      <c r="W722" s="39"/>
      <c r="X722" s="39"/>
      <c r="Y722" s="39"/>
      <c r="Z722" s="39"/>
      <c r="AA722" s="39"/>
      <c r="AB722" s="39"/>
      <c r="AC722" s="39"/>
      <c r="AD722" s="39"/>
      <c r="AE722" s="39"/>
      <c r="AR722" s="230" t="s">
        <v>413</v>
      </c>
      <c r="AT722" s="230" t="s">
        <v>296</v>
      </c>
      <c r="AU722" s="230" t="s">
        <v>87</v>
      </c>
      <c r="AY722" s="18" t="s">
        <v>165</v>
      </c>
      <c r="BE722" s="231">
        <f>IF(N722="základní",J722,0)</f>
        <v>0</v>
      </c>
      <c r="BF722" s="231">
        <f>IF(N722="snížená",J722,0)</f>
        <v>0</v>
      </c>
      <c r="BG722" s="231">
        <f>IF(N722="zákl. přenesená",J722,0)</f>
        <v>0</v>
      </c>
      <c r="BH722" s="231">
        <f>IF(N722="sníž. přenesená",J722,0)</f>
        <v>0</v>
      </c>
      <c r="BI722" s="231">
        <f>IF(N722="nulová",J722,0)</f>
        <v>0</v>
      </c>
      <c r="BJ722" s="18" t="s">
        <v>85</v>
      </c>
      <c r="BK722" s="231">
        <f>ROUND(I722*H722,2)</f>
        <v>0</v>
      </c>
      <c r="BL722" s="18" t="s">
        <v>295</v>
      </c>
      <c r="BM722" s="230" t="s">
        <v>883</v>
      </c>
    </row>
    <row r="723" s="2" customFormat="1">
      <c r="A723" s="39"/>
      <c r="B723" s="40"/>
      <c r="C723" s="41"/>
      <c r="D723" s="232" t="s">
        <v>175</v>
      </c>
      <c r="E723" s="41"/>
      <c r="F723" s="233" t="s">
        <v>882</v>
      </c>
      <c r="G723" s="41"/>
      <c r="H723" s="41"/>
      <c r="I723" s="137"/>
      <c r="J723" s="41"/>
      <c r="K723" s="41"/>
      <c r="L723" s="45"/>
      <c r="M723" s="234"/>
      <c r="N723" s="235"/>
      <c r="O723" s="85"/>
      <c r="P723" s="85"/>
      <c r="Q723" s="85"/>
      <c r="R723" s="85"/>
      <c r="S723" s="85"/>
      <c r="T723" s="86"/>
      <c r="U723" s="39"/>
      <c r="V723" s="39"/>
      <c r="W723" s="39"/>
      <c r="X723" s="39"/>
      <c r="Y723" s="39"/>
      <c r="Z723" s="39"/>
      <c r="AA723" s="39"/>
      <c r="AB723" s="39"/>
      <c r="AC723" s="39"/>
      <c r="AD723" s="39"/>
      <c r="AE723" s="39"/>
      <c r="AT723" s="18" t="s">
        <v>175</v>
      </c>
      <c r="AU723" s="18" t="s">
        <v>87</v>
      </c>
    </row>
    <row r="724" s="2" customFormat="1" ht="24" customHeight="1">
      <c r="A724" s="39"/>
      <c r="B724" s="40"/>
      <c r="C724" s="219" t="s">
        <v>884</v>
      </c>
      <c r="D724" s="219" t="s">
        <v>168</v>
      </c>
      <c r="E724" s="220" t="s">
        <v>885</v>
      </c>
      <c r="F724" s="221" t="s">
        <v>886</v>
      </c>
      <c r="G724" s="222" t="s">
        <v>287</v>
      </c>
      <c r="H724" s="223">
        <v>3</v>
      </c>
      <c r="I724" s="224"/>
      <c r="J724" s="225">
        <f>ROUND(I724*H724,2)</f>
        <v>0</v>
      </c>
      <c r="K724" s="221" t="s">
        <v>315</v>
      </c>
      <c r="L724" s="45"/>
      <c r="M724" s="226" t="s">
        <v>40</v>
      </c>
      <c r="N724" s="227" t="s">
        <v>48</v>
      </c>
      <c r="O724" s="85"/>
      <c r="P724" s="228">
        <f>O724*H724</f>
        <v>0</v>
      </c>
      <c r="Q724" s="228">
        <v>0</v>
      </c>
      <c r="R724" s="228">
        <f>Q724*H724</f>
        <v>0</v>
      </c>
      <c r="S724" s="228">
        <v>0</v>
      </c>
      <c r="T724" s="229">
        <f>S724*H724</f>
        <v>0</v>
      </c>
      <c r="U724" s="39"/>
      <c r="V724" s="39"/>
      <c r="W724" s="39"/>
      <c r="X724" s="39"/>
      <c r="Y724" s="39"/>
      <c r="Z724" s="39"/>
      <c r="AA724" s="39"/>
      <c r="AB724" s="39"/>
      <c r="AC724" s="39"/>
      <c r="AD724" s="39"/>
      <c r="AE724" s="39"/>
      <c r="AR724" s="230" t="s">
        <v>173</v>
      </c>
      <c r="AT724" s="230" t="s">
        <v>168</v>
      </c>
      <c r="AU724" s="230" t="s">
        <v>87</v>
      </c>
      <c r="AY724" s="18" t="s">
        <v>165</v>
      </c>
      <c r="BE724" s="231">
        <f>IF(N724="základní",J724,0)</f>
        <v>0</v>
      </c>
      <c r="BF724" s="231">
        <f>IF(N724="snížená",J724,0)</f>
        <v>0</v>
      </c>
      <c r="BG724" s="231">
        <f>IF(N724="zákl. přenesená",J724,0)</f>
        <v>0</v>
      </c>
      <c r="BH724" s="231">
        <f>IF(N724="sníž. přenesená",J724,0)</f>
        <v>0</v>
      </c>
      <c r="BI724" s="231">
        <f>IF(N724="nulová",J724,0)</f>
        <v>0</v>
      </c>
      <c r="BJ724" s="18" t="s">
        <v>85</v>
      </c>
      <c r="BK724" s="231">
        <f>ROUND(I724*H724,2)</f>
        <v>0</v>
      </c>
      <c r="BL724" s="18" t="s">
        <v>173</v>
      </c>
      <c r="BM724" s="230" t="s">
        <v>1444</v>
      </c>
    </row>
    <row r="725" s="2" customFormat="1">
      <c r="A725" s="39"/>
      <c r="B725" s="40"/>
      <c r="C725" s="41"/>
      <c r="D725" s="232" t="s">
        <v>175</v>
      </c>
      <c r="E725" s="41"/>
      <c r="F725" s="233" t="s">
        <v>888</v>
      </c>
      <c r="G725" s="41"/>
      <c r="H725" s="41"/>
      <c r="I725" s="137"/>
      <c r="J725" s="41"/>
      <c r="K725" s="41"/>
      <c r="L725" s="45"/>
      <c r="M725" s="234"/>
      <c r="N725" s="235"/>
      <c r="O725" s="85"/>
      <c r="P725" s="85"/>
      <c r="Q725" s="85"/>
      <c r="R725" s="85"/>
      <c r="S725" s="85"/>
      <c r="T725" s="86"/>
      <c r="U725" s="39"/>
      <c r="V725" s="39"/>
      <c r="W725" s="39"/>
      <c r="X725" s="39"/>
      <c r="Y725" s="39"/>
      <c r="Z725" s="39"/>
      <c r="AA725" s="39"/>
      <c r="AB725" s="39"/>
      <c r="AC725" s="39"/>
      <c r="AD725" s="39"/>
      <c r="AE725" s="39"/>
      <c r="AT725" s="18" t="s">
        <v>175</v>
      </c>
      <c r="AU725" s="18" t="s">
        <v>87</v>
      </c>
    </row>
    <row r="726" s="2" customFormat="1" ht="24" customHeight="1">
      <c r="A726" s="39"/>
      <c r="B726" s="40"/>
      <c r="C726" s="269" t="s">
        <v>889</v>
      </c>
      <c r="D726" s="269" t="s">
        <v>296</v>
      </c>
      <c r="E726" s="270" t="s">
        <v>890</v>
      </c>
      <c r="F726" s="271" t="s">
        <v>891</v>
      </c>
      <c r="G726" s="272" t="s">
        <v>287</v>
      </c>
      <c r="H726" s="273">
        <v>3</v>
      </c>
      <c r="I726" s="274"/>
      <c r="J726" s="275">
        <f>ROUND(I726*H726,2)</f>
        <v>0</v>
      </c>
      <c r="K726" s="271" t="s">
        <v>315</v>
      </c>
      <c r="L726" s="276"/>
      <c r="M726" s="277" t="s">
        <v>40</v>
      </c>
      <c r="N726" s="278" t="s">
        <v>48</v>
      </c>
      <c r="O726" s="85"/>
      <c r="P726" s="228">
        <f>O726*H726</f>
        <v>0</v>
      </c>
      <c r="Q726" s="228">
        <v>0.00023000000000000001</v>
      </c>
      <c r="R726" s="228">
        <f>Q726*H726</f>
        <v>0.00069000000000000008</v>
      </c>
      <c r="S726" s="228">
        <v>0</v>
      </c>
      <c r="T726" s="229">
        <f>S726*H726</f>
        <v>0</v>
      </c>
      <c r="U726" s="39"/>
      <c r="V726" s="39"/>
      <c r="W726" s="39"/>
      <c r="X726" s="39"/>
      <c r="Y726" s="39"/>
      <c r="Z726" s="39"/>
      <c r="AA726" s="39"/>
      <c r="AB726" s="39"/>
      <c r="AC726" s="39"/>
      <c r="AD726" s="39"/>
      <c r="AE726" s="39"/>
      <c r="AR726" s="230" t="s">
        <v>244</v>
      </c>
      <c r="AT726" s="230" t="s">
        <v>296</v>
      </c>
      <c r="AU726" s="230" t="s">
        <v>87</v>
      </c>
      <c r="AY726" s="18" t="s">
        <v>165</v>
      </c>
      <c r="BE726" s="231">
        <f>IF(N726="základní",J726,0)</f>
        <v>0</v>
      </c>
      <c r="BF726" s="231">
        <f>IF(N726="snížená",J726,0)</f>
        <v>0</v>
      </c>
      <c r="BG726" s="231">
        <f>IF(N726="zákl. přenesená",J726,0)</f>
        <v>0</v>
      </c>
      <c r="BH726" s="231">
        <f>IF(N726="sníž. přenesená",J726,0)</f>
        <v>0</v>
      </c>
      <c r="BI726" s="231">
        <f>IF(N726="nulová",J726,0)</f>
        <v>0</v>
      </c>
      <c r="BJ726" s="18" t="s">
        <v>85</v>
      </c>
      <c r="BK726" s="231">
        <f>ROUND(I726*H726,2)</f>
        <v>0</v>
      </c>
      <c r="BL726" s="18" t="s">
        <v>173</v>
      </c>
      <c r="BM726" s="230" t="s">
        <v>1445</v>
      </c>
    </row>
    <row r="727" s="2" customFormat="1">
      <c r="A727" s="39"/>
      <c r="B727" s="40"/>
      <c r="C727" s="41"/>
      <c r="D727" s="232" t="s">
        <v>175</v>
      </c>
      <c r="E727" s="41"/>
      <c r="F727" s="233" t="s">
        <v>891</v>
      </c>
      <c r="G727" s="41"/>
      <c r="H727" s="41"/>
      <c r="I727" s="137"/>
      <c r="J727" s="41"/>
      <c r="K727" s="41"/>
      <c r="L727" s="45"/>
      <c r="M727" s="234"/>
      <c r="N727" s="235"/>
      <c r="O727" s="85"/>
      <c r="P727" s="85"/>
      <c r="Q727" s="85"/>
      <c r="R727" s="85"/>
      <c r="S727" s="85"/>
      <c r="T727" s="86"/>
      <c r="U727" s="39"/>
      <c r="V727" s="39"/>
      <c r="W727" s="39"/>
      <c r="X727" s="39"/>
      <c r="Y727" s="39"/>
      <c r="Z727" s="39"/>
      <c r="AA727" s="39"/>
      <c r="AB727" s="39"/>
      <c r="AC727" s="39"/>
      <c r="AD727" s="39"/>
      <c r="AE727" s="39"/>
      <c r="AT727" s="18" t="s">
        <v>175</v>
      </c>
      <c r="AU727" s="18" t="s">
        <v>87</v>
      </c>
    </row>
    <row r="728" s="2" customFormat="1" ht="16.5" customHeight="1">
      <c r="A728" s="39"/>
      <c r="B728" s="40"/>
      <c r="C728" s="219" t="s">
        <v>893</v>
      </c>
      <c r="D728" s="219" t="s">
        <v>168</v>
      </c>
      <c r="E728" s="220" t="s">
        <v>894</v>
      </c>
      <c r="F728" s="221" t="s">
        <v>895</v>
      </c>
      <c r="G728" s="222" t="s">
        <v>189</v>
      </c>
      <c r="H728" s="223">
        <v>50.640000000000001</v>
      </c>
      <c r="I728" s="224"/>
      <c r="J728" s="225">
        <f>ROUND(I728*H728,2)</f>
        <v>0</v>
      </c>
      <c r="K728" s="221" t="s">
        <v>172</v>
      </c>
      <c r="L728" s="45"/>
      <c r="M728" s="226" t="s">
        <v>40</v>
      </c>
      <c r="N728" s="227" t="s">
        <v>48</v>
      </c>
      <c r="O728" s="85"/>
      <c r="P728" s="228">
        <f>O728*H728</f>
        <v>0</v>
      </c>
      <c r="Q728" s="228">
        <v>0</v>
      </c>
      <c r="R728" s="228">
        <f>Q728*H728</f>
        <v>0</v>
      </c>
      <c r="S728" s="228">
        <v>0</v>
      </c>
      <c r="T728" s="229">
        <f>S728*H728</f>
        <v>0</v>
      </c>
      <c r="U728" s="39"/>
      <c r="V728" s="39"/>
      <c r="W728" s="39"/>
      <c r="X728" s="39"/>
      <c r="Y728" s="39"/>
      <c r="Z728" s="39"/>
      <c r="AA728" s="39"/>
      <c r="AB728" s="39"/>
      <c r="AC728" s="39"/>
      <c r="AD728" s="39"/>
      <c r="AE728" s="39"/>
      <c r="AR728" s="230" t="s">
        <v>295</v>
      </c>
      <c r="AT728" s="230" t="s">
        <v>168</v>
      </c>
      <c r="AU728" s="230" t="s">
        <v>87</v>
      </c>
      <c r="AY728" s="18" t="s">
        <v>165</v>
      </c>
      <c r="BE728" s="231">
        <f>IF(N728="základní",J728,0)</f>
        <v>0</v>
      </c>
      <c r="BF728" s="231">
        <f>IF(N728="snížená",J728,0)</f>
        <v>0</v>
      </c>
      <c r="BG728" s="231">
        <f>IF(N728="zákl. přenesená",J728,0)</f>
        <v>0</v>
      </c>
      <c r="BH728" s="231">
        <f>IF(N728="sníž. přenesená",J728,0)</f>
        <v>0</v>
      </c>
      <c r="BI728" s="231">
        <f>IF(N728="nulová",J728,0)</f>
        <v>0</v>
      </c>
      <c r="BJ728" s="18" t="s">
        <v>85</v>
      </c>
      <c r="BK728" s="231">
        <f>ROUND(I728*H728,2)</f>
        <v>0</v>
      </c>
      <c r="BL728" s="18" t="s">
        <v>295</v>
      </c>
      <c r="BM728" s="230" t="s">
        <v>896</v>
      </c>
    </row>
    <row r="729" s="2" customFormat="1">
      <c r="A729" s="39"/>
      <c r="B729" s="40"/>
      <c r="C729" s="41"/>
      <c r="D729" s="232" t="s">
        <v>175</v>
      </c>
      <c r="E729" s="41"/>
      <c r="F729" s="233" t="s">
        <v>897</v>
      </c>
      <c r="G729" s="41"/>
      <c r="H729" s="41"/>
      <c r="I729" s="137"/>
      <c r="J729" s="41"/>
      <c r="K729" s="41"/>
      <c r="L729" s="45"/>
      <c r="M729" s="234"/>
      <c r="N729" s="235"/>
      <c r="O729" s="85"/>
      <c r="P729" s="85"/>
      <c r="Q729" s="85"/>
      <c r="R729" s="85"/>
      <c r="S729" s="85"/>
      <c r="T729" s="86"/>
      <c r="U729" s="39"/>
      <c r="V729" s="39"/>
      <c r="W729" s="39"/>
      <c r="X729" s="39"/>
      <c r="Y729" s="39"/>
      <c r="Z729" s="39"/>
      <c r="AA729" s="39"/>
      <c r="AB729" s="39"/>
      <c r="AC729" s="39"/>
      <c r="AD729" s="39"/>
      <c r="AE729" s="39"/>
      <c r="AT729" s="18" t="s">
        <v>175</v>
      </c>
      <c r="AU729" s="18" t="s">
        <v>87</v>
      </c>
    </row>
    <row r="730" s="2" customFormat="1">
      <c r="A730" s="39"/>
      <c r="B730" s="40"/>
      <c r="C730" s="41"/>
      <c r="D730" s="232" t="s">
        <v>192</v>
      </c>
      <c r="E730" s="41"/>
      <c r="F730" s="268" t="s">
        <v>898</v>
      </c>
      <c r="G730" s="41"/>
      <c r="H730" s="41"/>
      <c r="I730" s="137"/>
      <c r="J730" s="41"/>
      <c r="K730" s="41"/>
      <c r="L730" s="45"/>
      <c r="M730" s="234"/>
      <c r="N730" s="235"/>
      <c r="O730" s="85"/>
      <c r="P730" s="85"/>
      <c r="Q730" s="85"/>
      <c r="R730" s="85"/>
      <c r="S730" s="85"/>
      <c r="T730" s="86"/>
      <c r="U730" s="39"/>
      <c r="V730" s="39"/>
      <c r="W730" s="39"/>
      <c r="X730" s="39"/>
      <c r="Y730" s="39"/>
      <c r="Z730" s="39"/>
      <c r="AA730" s="39"/>
      <c r="AB730" s="39"/>
      <c r="AC730" s="39"/>
      <c r="AD730" s="39"/>
      <c r="AE730" s="39"/>
      <c r="AT730" s="18" t="s">
        <v>192</v>
      </c>
      <c r="AU730" s="18" t="s">
        <v>87</v>
      </c>
    </row>
    <row r="731" s="14" customFormat="1">
      <c r="A731" s="14"/>
      <c r="B731" s="246"/>
      <c r="C731" s="247"/>
      <c r="D731" s="232" t="s">
        <v>177</v>
      </c>
      <c r="E731" s="248" t="s">
        <v>40</v>
      </c>
      <c r="F731" s="249" t="s">
        <v>899</v>
      </c>
      <c r="G731" s="247"/>
      <c r="H731" s="250">
        <v>50.640000000000001</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177</v>
      </c>
      <c r="AU731" s="256" t="s">
        <v>87</v>
      </c>
      <c r="AV731" s="14" t="s">
        <v>87</v>
      </c>
      <c r="AW731" s="14" t="s">
        <v>38</v>
      </c>
      <c r="AX731" s="14" t="s">
        <v>77</v>
      </c>
      <c r="AY731" s="256" t="s">
        <v>165</v>
      </c>
    </row>
    <row r="732" s="15" customFormat="1">
      <c r="A732" s="15"/>
      <c r="B732" s="257"/>
      <c r="C732" s="258"/>
      <c r="D732" s="232" t="s">
        <v>177</v>
      </c>
      <c r="E732" s="259" t="s">
        <v>40</v>
      </c>
      <c r="F732" s="260" t="s">
        <v>186</v>
      </c>
      <c r="G732" s="258"/>
      <c r="H732" s="261">
        <v>50.640000000000001</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177</v>
      </c>
      <c r="AU732" s="267" t="s">
        <v>87</v>
      </c>
      <c r="AV732" s="15" t="s">
        <v>173</v>
      </c>
      <c r="AW732" s="15" t="s">
        <v>38</v>
      </c>
      <c r="AX732" s="15" t="s">
        <v>85</v>
      </c>
      <c r="AY732" s="267" t="s">
        <v>165</v>
      </c>
    </row>
    <row r="733" s="2" customFormat="1" ht="16.5" customHeight="1">
      <c r="A733" s="39"/>
      <c r="B733" s="40"/>
      <c r="C733" s="269" t="s">
        <v>900</v>
      </c>
      <c r="D733" s="269" t="s">
        <v>296</v>
      </c>
      <c r="E733" s="270" t="s">
        <v>901</v>
      </c>
      <c r="F733" s="271" t="s">
        <v>902</v>
      </c>
      <c r="G733" s="272" t="s">
        <v>189</v>
      </c>
      <c r="H733" s="273">
        <v>50.640000000000001</v>
      </c>
      <c r="I733" s="274"/>
      <c r="J733" s="275">
        <f>ROUND(I733*H733,2)</f>
        <v>0</v>
      </c>
      <c r="K733" s="271" t="s">
        <v>172</v>
      </c>
      <c r="L733" s="276"/>
      <c r="M733" s="277" t="s">
        <v>40</v>
      </c>
      <c r="N733" s="278" t="s">
        <v>48</v>
      </c>
      <c r="O733" s="85"/>
      <c r="P733" s="228">
        <f>O733*H733</f>
        <v>0</v>
      </c>
      <c r="Q733" s="228">
        <v>8.0000000000000007E-05</v>
      </c>
      <c r="R733" s="228">
        <f>Q733*H733</f>
        <v>0.0040512000000000005</v>
      </c>
      <c r="S733" s="228">
        <v>0</v>
      </c>
      <c r="T733" s="229">
        <f>S733*H733</f>
        <v>0</v>
      </c>
      <c r="U733" s="39"/>
      <c r="V733" s="39"/>
      <c r="W733" s="39"/>
      <c r="X733" s="39"/>
      <c r="Y733" s="39"/>
      <c r="Z733" s="39"/>
      <c r="AA733" s="39"/>
      <c r="AB733" s="39"/>
      <c r="AC733" s="39"/>
      <c r="AD733" s="39"/>
      <c r="AE733" s="39"/>
      <c r="AR733" s="230" t="s">
        <v>413</v>
      </c>
      <c r="AT733" s="230" t="s">
        <v>296</v>
      </c>
      <c r="AU733" s="230" t="s">
        <v>87</v>
      </c>
      <c r="AY733" s="18" t="s">
        <v>165</v>
      </c>
      <c r="BE733" s="231">
        <f>IF(N733="základní",J733,0)</f>
        <v>0</v>
      </c>
      <c r="BF733" s="231">
        <f>IF(N733="snížená",J733,0)</f>
        <v>0</v>
      </c>
      <c r="BG733" s="231">
        <f>IF(N733="zákl. přenesená",J733,0)</f>
        <v>0</v>
      </c>
      <c r="BH733" s="231">
        <f>IF(N733="sníž. přenesená",J733,0)</f>
        <v>0</v>
      </c>
      <c r="BI733" s="231">
        <f>IF(N733="nulová",J733,0)</f>
        <v>0</v>
      </c>
      <c r="BJ733" s="18" t="s">
        <v>85</v>
      </c>
      <c r="BK733" s="231">
        <f>ROUND(I733*H733,2)</f>
        <v>0</v>
      </c>
      <c r="BL733" s="18" t="s">
        <v>295</v>
      </c>
      <c r="BM733" s="230" t="s">
        <v>903</v>
      </c>
    </row>
    <row r="734" s="2" customFormat="1">
      <c r="A734" s="39"/>
      <c r="B734" s="40"/>
      <c r="C734" s="41"/>
      <c r="D734" s="232" t="s">
        <v>175</v>
      </c>
      <c r="E734" s="41"/>
      <c r="F734" s="233" t="s">
        <v>902</v>
      </c>
      <c r="G734" s="41"/>
      <c r="H734" s="41"/>
      <c r="I734" s="137"/>
      <c r="J734" s="41"/>
      <c r="K734" s="41"/>
      <c r="L734" s="45"/>
      <c r="M734" s="234"/>
      <c r="N734" s="235"/>
      <c r="O734" s="85"/>
      <c r="P734" s="85"/>
      <c r="Q734" s="85"/>
      <c r="R734" s="85"/>
      <c r="S734" s="85"/>
      <c r="T734" s="86"/>
      <c r="U734" s="39"/>
      <c r="V734" s="39"/>
      <c r="W734" s="39"/>
      <c r="X734" s="39"/>
      <c r="Y734" s="39"/>
      <c r="Z734" s="39"/>
      <c r="AA734" s="39"/>
      <c r="AB734" s="39"/>
      <c r="AC734" s="39"/>
      <c r="AD734" s="39"/>
      <c r="AE734" s="39"/>
      <c r="AT734" s="18" t="s">
        <v>175</v>
      </c>
      <c r="AU734" s="18" t="s">
        <v>87</v>
      </c>
    </row>
    <row r="735" s="2" customFormat="1" ht="16.5" customHeight="1">
      <c r="A735" s="39"/>
      <c r="B735" s="40"/>
      <c r="C735" s="219" t="s">
        <v>904</v>
      </c>
      <c r="D735" s="219" t="s">
        <v>168</v>
      </c>
      <c r="E735" s="220" t="s">
        <v>894</v>
      </c>
      <c r="F735" s="221" t="s">
        <v>895</v>
      </c>
      <c r="G735" s="222" t="s">
        <v>189</v>
      </c>
      <c r="H735" s="223">
        <v>17.100000000000001</v>
      </c>
      <c r="I735" s="224"/>
      <c r="J735" s="225">
        <f>ROUND(I735*H735,2)</f>
        <v>0</v>
      </c>
      <c r="K735" s="221" t="s">
        <v>172</v>
      </c>
      <c r="L735" s="45"/>
      <c r="M735" s="226" t="s">
        <v>40</v>
      </c>
      <c r="N735" s="227" t="s">
        <v>48</v>
      </c>
      <c r="O735" s="85"/>
      <c r="P735" s="228">
        <f>O735*H735</f>
        <v>0</v>
      </c>
      <c r="Q735" s="228">
        <v>0</v>
      </c>
      <c r="R735" s="228">
        <f>Q735*H735</f>
        <v>0</v>
      </c>
      <c r="S735" s="228">
        <v>0</v>
      </c>
      <c r="T735" s="229">
        <f>S735*H735</f>
        <v>0</v>
      </c>
      <c r="U735" s="39"/>
      <c r="V735" s="39"/>
      <c r="W735" s="39"/>
      <c r="X735" s="39"/>
      <c r="Y735" s="39"/>
      <c r="Z735" s="39"/>
      <c r="AA735" s="39"/>
      <c r="AB735" s="39"/>
      <c r="AC735" s="39"/>
      <c r="AD735" s="39"/>
      <c r="AE735" s="39"/>
      <c r="AR735" s="230" t="s">
        <v>295</v>
      </c>
      <c r="AT735" s="230" t="s">
        <v>168</v>
      </c>
      <c r="AU735" s="230" t="s">
        <v>87</v>
      </c>
      <c r="AY735" s="18" t="s">
        <v>165</v>
      </c>
      <c r="BE735" s="231">
        <f>IF(N735="základní",J735,0)</f>
        <v>0</v>
      </c>
      <c r="BF735" s="231">
        <f>IF(N735="snížená",J735,0)</f>
        <v>0</v>
      </c>
      <c r="BG735" s="231">
        <f>IF(N735="zákl. přenesená",J735,0)</f>
        <v>0</v>
      </c>
      <c r="BH735" s="231">
        <f>IF(N735="sníž. přenesená",J735,0)</f>
        <v>0</v>
      </c>
      <c r="BI735" s="231">
        <f>IF(N735="nulová",J735,0)</f>
        <v>0</v>
      </c>
      <c r="BJ735" s="18" t="s">
        <v>85</v>
      </c>
      <c r="BK735" s="231">
        <f>ROUND(I735*H735,2)</f>
        <v>0</v>
      </c>
      <c r="BL735" s="18" t="s">
        <v>295</v>
      </c>
      <c r="BM735" s="230" t="s">
        <v>1446</v>
      </c>
    </row>
    <row r="736" s="2" customFormat="1">
      <c r="A736" s="39"/>
      <c r="B736" s="40"/>
      <c r="C736" s="41"/>
      <c r="D736" s="232" t="s">
        <v>175</v>
      </c>
      <c r="E736" s="41"/>
      <c r="F736" s="233" t="s">
        <v>897</v>
      </c>
      <c r="G736" s="41"/>
      <c r="H736" s="41"/>
      <c r="I736" s="137"/>
      <c r="J736" s="41"/>
      <c r="K736" s="41"/>
      <c r="L736" s="45"/>
      <c r="M736" s="234"/>
      <c r="N736" s="235"/>
      <c r="O736" s="85"/>
      <c r="P736" s="85"/>
      <c r="Q736" s="85"/>
      <c r="R736" s="85"/>
      <c r="S736" s="85"/>
      <c r="T736" s="86"/>
      <c r="U736" s="39"/>
      <c r="V736" s="39"/>
      <c r="W736" s="39"/>
      <c r="X736" s="39"/>
      <c r="Y736" s="39"/>
      <c r="Z736" s="39"/>
      <c r="AA736" s="39"/>
      <c r="AB736" s="39"/>
      <c r="AC736" s="39"/>
      <c r="AD736" s="39"/>
      <c r="AE736" s="39"/>
      <c r="AT736" s="18" t="s">
        <v>175</v>
      </c>
      <c r="AU736" s="18" t="s">
        <v>87</v>
      </c>
    </row>
    <row r="737" s="2" customFormat="1">
      <c r="A737" s="39"/>
      <c r="B737" s="40"/>
      <c r="C737" s="41"/>
      <c r="D737" s="232" t="s">
        <v>192</v>
      </c>
      <c r="E737" s="41"/>
      <c r="F737" s="268" t="s">
        <v>898</v>
      </c>
      <c r="G737" s="41"/>
      <c r="H737" s="41"/>
      <c r="I737" s="137"/>
      <c r="J737" s="41"/>
      <c r="K737" s="41"/>
      <c r="L737" s="45"/>
      <c r="M737" s="234"/>
      <c r="N737" s="235"/>
      <c r="O737" s="85"/>
      <c r="P737" s="85"/>
      <c r="Q737" s="85"/>
      <c r="R737" s="85"/>
      <c r="S737" s="85"/>
      <c r="T737" s="86"/>
      <c r="U737" s="39"/>
      <c r="V737" s="39"/>
      <c r="W737" s="39"/>
      <c r="X737" s="39"/>
      <c r="Y737" s="39"/>
      <c r="Z737" s="39"/>
      <c r="AA737" s="39"/>
      <c r="AB737" s="39"/>
      <c r="AC737" s="39"/>
      <c r="AD737" s="39"/>
      <c r="AE737" s="39"/>
      <c r="AT737" s="18" t="s">
        <v>192</v>
      </c>
      <c r="AU737" s="18" t="s">
        <v>87</v>
      </c>
    </row>
    <row r="738" s="14" customFormat="1">
      <c r="A738" s="14"/>
      <c r="B738" s="246"/>
      <c r="C738" s="247"/>
      <c r="D738" s="232" t="s">
        <v>177</v>
      </c>
      <c r="E738" s="248" t="s">
        <v>40</v>
      </c>
      <c r="F738" s="249" t="s">
        <v>906</v>
      </c>
      <c r="G738" s="247"/>
      <c r="H738" s="250">
        <v>17.100000000000001</v>
      </c>
      <c r="I738" s="251"/>
      <c r="J738" s="247"/>
      <c r="K738" s="247"/>
      <c r="L738" s="252"/>
      <c r="M738" s="253"/>
      <c r="N738" s="254"/>
      <c r="O738" s="254"/>
      <c r="P738" s="254"/>
      <c r="Q738" s="254"/>
      <c r="R738" s="254"/>
      <c r="S738" s="254"/>
      <c r="T738" s="255"/>
      <c r="U738" s="14"/>
      <c r="V738" s="14"/>
      <c r="W738" s="14"/>
      <c r="X738" s="14"/>
      <c r="Y738" s="14"/>
      <c r="Z738" s="14"/>
      <c r="AA738" s="14"/>
      <c r="AB738" s="14"/>
      <c r="AC738" s="14"/>
      <c r="AD738" s="14"/>
      <c r="AE738" s="14"/>
      <c r="AT738" s="256" t="s">
        <v>177</v>
      </c>
      <c r="AU738" s="256" t="s">
        <v>87</v>
      </c>
      <c r="AV738" s="14" t="s">
        <v>87</v>
      </c>
      <c r="AW738" s="14" t="s">
        <v>38</v>
      </c>
      <c r="AX738" s="14" t="s">
        <v>77</v>
      </c>
      <c r="AY738" s="256" t="s">
        <v>165</v>
      </c>
    </row>
    <row r="739" s="15" customFormat="1">
      <c r="A739" s="15"/>
      <c r="B739" s="257"/>
      <c r="C739" s="258"/>
      <c r="D739" s="232" t="s">
        <v>177</v>
      </c>
      <c r="E739" s="259" t="s">
        <v>40</v>
      </c>
      <c r="F739" s="260" t="s">
        <v>186</v>
      </c>
      <c r="G739" s="258"/>
      <c r="H739" s="261">
        <v>17.100000000000001</v>
      </c>
      <c r="I739" s="262"/>
      <c r="J739" s="258"/>
      <c r="K739" s="258"/>
      <c r="L739" s="263"/>
      <c r="M739" s="264"/>
      <c r="N739" s="265"/>
      <c r="O739" s="265"/>
      <c r="P739" s="265"/>
      <c r="Q739" s="265"/>
      <c r="R739" s="265"/>
      <c r="S739" s="265"/>
      <c r="T739" s="266"/>
      <c r="U739" s="15"/>
      <c r="V739" s="15"/>
      <c r="W739" s="15"/>
      <c r="X739" s="15"/>
      <c r="Y739" s="15"/>
      <c r="Z739" s="15"/>
      <c r="AA739" s="15"/>
      <c r="AB739" s="15"/>
      <c r="AC739" s="15"/>
      <c r="AD739" s="15"/>
      <c r="AE739" s="15"/>
      <c r="AT739" s="267" t="s">
        <v>177</v>
      </c>
      <c r="AU739" s="267" t="s">
        <v>87</v>
      </c>
      <c r="AV739" s="15" t="s">
        <v>173</v>
      </c>
      <c r="AW739" s="15" t="s">
        <v>38</v>
      </c>
      <c r="AX739" s="15" t="s">
        <v>85</v>
      </c>
      <c r="AY739" s="267" t="s">
        <v>165</v>
      </c>
    </row>
    <row r="740" s="2" customFormat="1" ht="16.5" customHeight="1">
      <c r="A740" s="39"/>
      <c r="B740" s="40"/>
      <c r="C740" s="269" t="s">
        <v>907</v>
      </c>
      <c r="D740" s="269" t="s">
        <v>296</v>
      </c>
      <c r="E740" s="270" t="s">
        <v>908</v>
      </c>
      <c r="F740" s="271" t="s">
        <v>909</v>
      </c>
      <c r="G740" s="272" t="s">
        <v>189</v>
      </c>
      <c r="H740" s="273">
        <v>18.809999999999999</v>
      </c>
      <c r="I740" s="274"/>
      <c r="J740" s="275">
        <f>ROUND(I740*H740,2)</f>
        <v>0</v>
      </c>
      <c r="K740" s="271" t="s">
        <v>315</v>
      </c>
      <c r="L740" s="276"/>
      <c r="M740" s="277" t="s">
        <v>40</v>
      </c>
      <c r="N740" s="278" t="s">
        <v>48</v>
      </c>
      <c r="O740" s="85"/>
      <c r="P740" s="228">
        <f>O740*H740</f>
        <v>0</v>
      </c>
      <c r="Q740" s="228">
        <v>4.0000000000000003E-05</v>
      </c>
      <c r="R740" s="228">
        <f>Q740*H740</f>
        <v>0.00075239999999999997</v>
      </c>
      <c r="S740" s="228">
        <v>0</v>
      </c>
      <c r="T740" s="229">
        <f>S740*H740</f>
        <v>0</v>
      </c>
      <c r="U740" s="39"/>
      <c r="V740" s="39"/>
      <c r="W740" s="39"/>
      <c r="X740" s="39"/>
      <c r="Y740" s="39"/>
      <c r="Z740" s="39"/>
      <c r="AA740" s="39"/>
      <c r="AB740" s="39"/>
      <c r="AC740" s="39"/>
      <c r="AD740" s="39"/>
      <c r="AE740" s="39"/>
      <c r="AR740" s="230" t="s">
        <v>413</v>
      </c>
      <c r="AT740" s="230" t="s">
        <v>296</v>
      </c>
      <c r="AU740" s="230" t="s">
        <v>87</v>
      </c>
      <c r="AY740" s="18" t="s">
        <v>165</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295</v>
      </c>
      <c r="BM740" s="230" t="s">
        <v>1447</v>
      </c>
    </row>
    <row r="741" s="2" customFormat="1">
      <c r="A741" s="39"/>
      <c r="B741" s="40"/>
      <c r="C741" s="41"/>
      <c r="D741" s="232" t="s">
        <v>175</v>
      </c>
      <c r="E741" s="41"/>
      <c r="F741" s="233" t="s">
        <v>909</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175</v>
      </c>
      <c r="AU741" s="18" t="s">
        <v>87</v>
      </c>
    </row>
    <row r="742" s="14" customFormat="1">
      <c r="A742" s="14"/>
      <c r="B742" s="246"/>
      <c r="C742" s="247"/>
      <c r="D742" s="232" t="s">
        <v>177</v>
      </c>
      <c r="E742" s="247"/>
      <c r="F742" s="249" t="s">
        <v>911</v>
      </c>
      <c r="G742" s="247"/>
      <c r="H742" s="250">
        <v>18.809999999999999</v>
      </c>
      <c r="I742" s="251"/>
      <c r="J742" s="247"/>
      <c r="K742" s="247"/>
      <c r="L742" s="252"/>
      <c r="M742" s="253"/>
      <c r="N742" s="254"/>
      <c r="O742" s="254"/>
      <c r="P742" s="254"/>
      <c r="Q742" s="254"/>
      <c r="R742" s="254"/>
      <c r="S742" s="254"/>
      <c r="T742" s="255"/>
      <c r="U742" s="14"/>
      <c r="V742" s="14"/>
      <c r="W742" s="14"/>
      <c r="X742" s="14"/>
      <c r="Y742" s="14"/>
      <c r="Z742" s="14"/>
      <c r="AA742" s="14"/>
      <c r="AB742" s="14"/>
      <c r="AC742" s="14"/>
      <c r="AD742" s="14"/>
      <c r="AE742" s="14"/>
      <c r="AT742" s="256" t="s">
        <v>177</v>
      </c>
      <c r="AU742" s="256" t="s">
        <v>87</v>
      </c>
      <c r="AV742" s="14" t="s">
        <v>87</v>
      </c>
      <c r="AW742" s="14" t="s">
        <v>4</v>
      </c>
      <c r="AX742" s="14" t="s">
        <v>85</v>
      </c>
      <c r="AY742" s="256" t="s">
        <v>165</v>
      </c>
    </row>
    <row r="743" s="2" customFormat="1" ht="24" customHeight="1">
      <c r="A743" s="39"/>
      <c r="B743" s="40"/>
      <c r="C743" s="219" t="s">
        <v>912</v>
      </c>
      <c r="D743" s="219" t="s">
        <v>168</v>
      </c>
      <c r="E743" s="220" t="s">
        <v>913</v>
      </c>
      <c r="F743" s="221" t="s">
        <v>914</v>
      </c>
      <c r="G743" s="222" t="s">
        <v>189</v>
      </c>
      <c r="H743" s="223">
        <v>25.32</v>
      </c>
      <c r="I743" s="224"/>
      <c r="J743" s="225">
        <f>ROUND(I743*H743,2)</f>
        <v>0</v>
      </c>
      <c r="K743" s="221" t="s">
        <v>172</v>
      </c>
      <c r="L743" s="45"/>
      <c r="M743" s="226" t="s">
        <v>40</v>
      </c>
      <c r="N743" s="227" t="s">
        <v>48</v>
      </c>
      <c r="O743" s="85"/>
      <c r="P743" s="228">
        <f>O743*H743</f>
        <v>0</v>
      </c>
      <c r="Q743" s="228">
        <v>0</v>
      </c>
      <c r="R743" s="228">
        <f>Q743*H743</f>
        <v>0</v>
      </c>
      <c r="S743" s="228">
        <v>0</v>
      </c>
      <c r="T743" s="229">
        <f>S743*H743</f>
        <v>0</v>
      </c>
      <c r="U743" s="39"/>
      <c r="V743" s="39"/>
      <c r="W743" s="39"/>
      <c r="X743" s="39"/>
      <c r="Y743" s="39"/>
      <c r="Z743" s="39"/>
      <c r="AA743" s="39"/>
      <c r="AB743" s="39"/>
      <c r="AC743" s="39"/>
      <c r="AD743" s="39"/>
      <c r="AE743" s="39"/>
      <c r="AR743" s="230" t="s">
        <v>295</v>
      </c>
      <c r="AT743" s="230" t="s">
        <v>168</v>
      </c>
      <c r="AU743" s="230" t="s">
        <v>87</v>
      </c>
      <c r="AY743" s="18" t="s">
        <v>165</v>
      </c>
      <c r="BE743" s="231">
        <f>IF(N743="základní",J743,0)</f>
        <v>0</v>
      </c>
      <c r="BF743" s="231">
        <f>IF(N743="snížená",J743,0)</f>
        <v>0</v>
      </c>
      <c r="BG743" s="231">
        <f>IF(N743="zákl. přenesená",J743,0)</f>
        <v>0</v>
      </c>
      <c r="BH743" s="231">
        <f>IF(N743="sníž. přenesená",J743,0)</f>
        <v>0</v>
      </c>
      <c r="BI743" s="231">
        <f>IF(N743="nulová",J743,0)</f>
        <v>0</v>
      </c>
      <c r="BJ743" s="18" t="s">
        <v>85</v>
      </c>
      <c r="BK743" s="231">
        <f>ROUND(I743*H743,2)</f>
        <v>0</v>
      </c>
      <c r="BL743" s="18" t="s">
        <v>295</v>
      </c>
      <c r="BM743" s="230" t="s">
        <v>915</v>
      </c>
    </row>
    <row r="744" s="2" customFormat="1">
      <c r="A744" s="39"/>
      <c r="B744" s="40"/>
      <c r="C744" s="41"/>
      <c r="D744" s="232" t="s">
        <v>175</v>
      </c>
      <c r="E744" s="41"/>
      <c r="F744" s="233" t="s">
        <v>916</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175</v>
      </c>
      <c r="AU744" s="18" t="s">
        <v>87</v>
      </c>
    </row>
    <row r="745" s="2" customFormat="1">
      <c r="A745" s="39"/>
      <c r="B745" s="40"/>
      <c r="C745" s="41"/>
      <c r="D745" s="232" t="s">
        <v>192</v>
      </c>
      <c r="E745" s="41"/>
      <c r="F745" s="268" t="s">
        <v>898</v>
      </c>
      <c r="G745" s="41"/>
      <c r="H745" s="41"/>
      <c r="I745" s="137"/>
      <c r="J745" s="41"/>
      <c r="K745" s="41"/>
      <c r="L745" s="45"/>
      <c r="M745" s="234"/>
      <c r="N745" s="235"/>
      <c r="O745" s="85"/>
      <c r="P745" s="85"/>
      <c r="Q745" s="85"/>
      <c r="R745" s="85"/>
      <c r="S745" s="85"/>
      <c r="T745" s="86"/>
      <c r="U745" s="39"/>
      <c r="V745" s="39"/>
      <c r="W745" s="39"/>
      <c r="X745" s="39"/>
      <c r="Y745" s="39"/>
      <c r="Z745" s="39"/>
      <c r="AA745" s="39"/>
      <c r="AB745" s="39"/>
      <c r="AC745" s="39"/>
      <c r="AD745" s="39"/>
      <c r="AE745" s="39"/>
      <c r="AT745" s="18" t="s">
        <v>192</v>
      </c>
      <c r="AU745" s="18" t="s">
        <v>87</v>
      </c>
    </row>
    <row r="746" s="14" customFormat="1">
      <c r="A746" s="14"/>
      <c r="B746" s="246"/>
      <c r="C746" s="247"/>
      <c r="D746" s="232" t="s">
        <v>177</v>
      </c>
      <c r="E746" s="248" t="s">
        <v>40</v>
      </c>
      <c r="F746" s="249" t="s">
        <v>917</v>
      </c>
      <c r="G746" s="247"/>
      <c r="H746" s="250">
        <v>25.32</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177</v>
      </c>
      <c r="AU746" s="256" t="s">
        <v>87</v>
      </c>
      <c r="AV746" s="14" t="s">
        <v>87</v>
      </c>
      <c r="AW746" s="14" t="s">
        <v>38</v>
      </c>
      <c r="AX746" s="14" t="s">
        <v>77</v>
      </c>
      <c r="AY746" s="256" t="s">
        <v>165</v>
      </c>
    </row>
    <row r="747" s="15" customFormat="1">
      <c r="A747" s="15"/>
      <c r="B747" s="257"/>
      <c r="C747" s="258"/>
      <c r="D747" s="232" t="s">
        <v>177</v>
      </c>
      <c r="E747" s="259" t="s">
        <v>40</v>
      </c>
      <c r="F747" s="260" t="s">
        <v>186</v>
      </c>
      <c r="G747" s="258"/>
      <c r="H747" s="261">
        <v>25.32</v>
      </c>
      <c r="I747" s="262"/>
      <c r="J747" s="258"/>
      <c r="K747" s="258"/>
      <c r="L747" s="263"/>
      <c r="M747" s="264"/>
      <c r="N747" s="265"/>
      <c r="O747" s="265"/>
      <c r="P747" s="265"/>
      <c r="Q747" s="265"/>
      <c r="R747" s="265"/>
      <c r="S747" s="265"/>
      <c r="T747" s="266"/>
      <c r="U747" s="15"/>
      <c r="V747" s="15"/>
      <c r="W747" s="15"/>
      <c r="X747" s="15"/>
      <c r="Y747" s="15"/>
      <c r="Z747" s="15"/>
      <c r="AA747" s="15"/>
      <c r="AB747" s="15"/>
      <c r="AC747" s="15"/>
      <c r="AD747" s="15"/>
      <c r="AE747" s="15"/>
      <c r="AT747" s="267" t="s">
        <v>177</v>
      </c>
      <c r="AU747" s="267" t="s">
        <v>87</v>
      </c>
      <c r="AV747" s="15" t="s">
        <v>173</v>
      </c>
      <c r="AW747" s="15" t="s">
        <v>38</v>
      </c>
      <c r="AX747" s="15" t="s">
        <v>85</v>
      </c>
      <c r="AY747" s="267" t="s">
        <v>165</v>
      </c>
    </row>
    <row r="748" s="2" customFormat="1" ht="16.5" customHeight="1">
      <c r="A748" s="39"/>
      <c r="B748" s="40"/>
      <c r="C748" s="269" t="s">
        <v>918</v>
      </c>
      <c r="D748" s="269" t="s">
        <v>296</v>
      </c>
      <c r="E748" s="270" t="s">
        <v>919</v>
      </c>
      <c r="F748" s="271" t="s">
        <v>920</v>
      </c>
      <c r="G748" s="272" t="s">
        <v>189</v>
      </c>
      <c r="H748" s="273">
        <v>25.32</v>
      </c>
      <c r="I748" s="274"/>
      <c r="J748" s="275">
        <f>ROUND(I748*H748,2)</f>
        <v>0</v>
      </c>
      <c r="K748" s="271" t="s">
        <v>172</v>
      </c>
      <c r="L748" s="276"/>
      <c r="M748" s="277" t="s">
        <v>40</v>
      </c>
      <c r="N748" s="278" t="s">
        <v>48</v>
      </c>
      <c r="O748" s="85"/>
      <c r="P748" s="228">
        <f>O748*H748</f>
        <v>0</v>
      </c>
      <c r="Q748" s="228">
        <v>0.00029999999999999997</v>
      </c>
      <c r="R748" s="228">
        <f>Q748*H748</f>
        <v>0.0075959999999999995</v>
      </c>
      <c r="S748" s="228">
        <v>0</v>
      </c>
      <c r="T748" s="229">
        <f>S748*H748</f>
        <v>0</v>
      </c>
      <c r="U748" s="39"/>
      <c r="V748" s="39"/>
      <c r="W748" s="39"/>
      <c r="X748" s="39"/>
      <c r="Y748" s="39"/>
      <c r="Z748" s="39"/>
      <c r="AA748" s="39"/>
      <c r="AB748" s="39"/>
      <c r="AC748" s="39"/>
      <c r="AD748" s="39"/>
      <c r="AE748" s="39"/>
      <c r="AR748" s="230" t="s">
        <v>413</v>
      </c>
      <c r="AT748" s="230" t="s">
        <v>296</v>
      </c>
      <c r="AU748" s="230" t="s">
        <v>87</v>
      </c>
      <c r="AY748" s="18" t="s">
        <v>165</v>
      </c>
      <c r="BE748" s="231">
        <f>IF(N748="základní",J748,0)</f>
        <v>0</v>
      </c>
      <c r="BF748" s="231">
        <f>IF(N748="snížená",J748,0)</f>
        <v>0</v>
      </c>
      <c r="BG748" s="231">
        <f>IF(N748="zákl. přenesená",J748,0)</f>
        <v>0</v>
      </c>
      <c r="BH748" s="231">
        <f>IF(N748="sníž. přenesená",J748,0)</f>
        <v>0</v>
      </c>
      <c r="BI748" s="231">
        <f>IF(N748="nulová",J748,0)</f>
        <v>0</v>
      </c>
      <c r="BJ748" s="18" t="s">
        <v>85</v>
      </c>
      <c r="BK748" s="231">
        <f>ROUND(I748*H748,2)</f>
        <v>0</v>
      </c>
      <c r="BL748" s="18" t="s">
        <v>295</v>
      </c>
      <c r="BM748" s="230" t="s">
        <v>921</v>
      </c>
    </row>
    <row r="749" s="2" customFormat="1">
      <c r="A749" s="39"/>
      <c r="B749" s="40"/>
      <c r="C749" s="41"/>
      <c r="D749" s="232" t="s">
        <v>175</v>
      </c>
      <c r="E749" s="41"/>
      <c r="F749" s="233" t="s">
        <v>920</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175</v>
      </c>
      <c r="AU749" s="18" t="s">
        <v>87</v>
      </c>
    </row>
    <row r="750" s="2" customFormat="1" ht="24" customHeight="1">
      <c r="A750" s="39"/>
      <c r="B750" s="40"/>
      <c r="C750" s="219" t="s">
        <v>922</v>
      </c>
      <c r="D750" s="219" t="s">
        <v>168</v>
      </c>
      <c r="E750" s="220" t="s">
        <v>923</v>
      </c>
      <c r="F750" s="221" t="s">
        <v>924</v>
      </c>
      <c r="G750" s="222" t="s">
        <v>287</v>
      </c>
      <c r="H750" s="223">
        <v>3</v>
      </c>
      <c r="I750" s="224"/>
      <c r="J750" s="225">
        <f>ROUND(I750*H750,2)</f>
        <v>0</v>
      </c>
      <c r="K750" s="221" t="s">
        <v>315</v>
      </c>
      <c r="L750" s="45"/>
      <c r="M750" s="226" t="s">
        <v>40</v>
      </c>
      <c r="N750" s="227" t="s">
        <v>48</v>
      </c>
      <c r="O750" s="85"/>
      <c r="P750" s="228">
        <f>O750*H750</f>
        <v>0</v>
      </c>
      <c r="Q750" s="228">
        <v>0</v>
      </c>
      <c r="R750" s="228">
        <f>Q750*H750</f>
        <v>0</v>
      </c>
      <c r="S750" s="228">
        <v>0</v>
      </c>
      <c r="T750" s="229">
        <f>S750*H750</f>
        <v>0</v>
      </c>
      <c r="U750" s="39"/>
      <c r="V750" s="39"/>
      <c r="W750" s="39"/>
      <c r="X750" s="39"/>
      <c r="Y750" s="39"/>
      <c r="Z750" s="39"/>
      <c r="AA750" s="39"/>
      <c r="AB750" s="39"/>
      <c r="AC750" s="39"/>
      <c r="AD750" s="39"/>
      <c r="AE750" s="39"/>
      <c r="AR750" s="230" t="s">
        <v>295</v>
      </c>
      <c r="AT750" s="230" t="s">
        <v>168</v>
      </c>
      <c r="AU750" s="230" t="s">
        <v>87</v>
      </c>
      <c r="AY750" s="18" t="s">
        <v>165</v>
      </c>
      <c r="BE750" s="231">
        <f>IF(N750="základní",J750,0)</f>
        <v>0</v>
      </c>
      <c r="BF750" s="231">
        <f>IF(N750="snížená",J750,0)</f>
        <v>0</v>
      </c>
      <c r="BG750" s="231">
        <f>IF(N750="zákl. přenesená",J750,0)</f>
        <v>0</v>
      </c>
      <c r="BH750" s="231">
        <f>IF(N750="sníž. přenesená",J750,0)</f>
        <v>0</v>
      </c>
      <c r="BI750" s="231">
        <f>IF(N750="nulová",J750,0)</f>
        <v>0</v>
      </c>
      <c r="BJ750" s="18" t="s">
        <v>85</v>
      </c>
      <c r="BK750" s="231">
        <f>ROUND(I750*H750,2)</f>
        <v>0</v>
      </c>
      <c r="BL750" s="18" t="s">
        <v>295</v>
      </c>
      <c r="BM750" s="230" t="s">
        <v>1448</v>
      </c>
    </row>
    <row r="751" s="2" customFormat="1">
      <c r="A751" s="39"/>
      <c r="B751" s="40"/>
      <c r="C751" s="41"/>
      <c r="D751" s="232" t="s">
        <v>175</v>
      </c>
      <c r="E751" s="41"/>
      <c r="F751" s="233" t="s">
        <v>926</v>
      </c>
      <c r="G751" s="41"/>
      <c r="H751" s="41"/>
      <c r="I751" s="137"/>
      <c r="J751" s="41"/>
      <c r="K751" s="41"/>
      <c r="L751" s="45"/>
      <c r="M751" s="234"/>
      <c r="N751" s="235"/>
      <c r="O751" s="85"/>
      <c r="P751" s="85"/>
      <c r="Q751" s="85"/>
      <c r="R751" s="85"/>
      <c r="S751" s="85"/>
      <c r="T751" s="86"/>
      <c r="U751" s="39"/>
      <c r="V751" s="39"/>
      <c r="W751" s="39"/>
      <c r="X751" s="39"/>
      <c r="Y751" s="39"/>
      <c r="Z751" s="39"/>
      <c r="AA751" s="39"/>
      <c r="AB751" s="39"/>
      <c r="AC751" s="39"/>
      <c r="AD751" s="39"/>
      <c r="AE751" s="39"/>
      <c r="AT751" s="18" t="s">
        <v>175</v>
      </c>
      <c r="AU751" s="18" t="s">
        <v>87</v>
      </c>
    </row>
    <row r="752" s="2" customFormat="1" ht="24" customHeight="1">
      <c r="A752" s="39"/>
      <c r="B752" s="40"/>
      <c r="C752" s="269" t="s">
        <v>927</v>
      </c>
      <c r="D752" s="269" t="s">
        <v>296</v>
      </c>
      <c r="E752" s="270" t="s">
        <v>928</v>
      </c>
      <c r="F752" s="271" t="s">
        <v>929</v>
      </c>
      <c r="G752" s="272" t="s">
        <v>287</v>
      </c>
      <c r="H752" s="273">
        <v>3</v>
      </c>
      <c r="I752" s="274"/>
      <c r="J752" s="275">
        <f>ROUND(I752*H752,2)</f>
        <v>0</v>
      </c>
      <c r="K752" s="271" t="s">
        <v>315</v>
      </c>
      <c r="L752" s="276"/>
      <c r="M752" s="277" t="s">
        <v>40</v>
      </c>
      <c r="N752" s="278" t="s">
        <v>48</v>
      </c>
      <c r="O752" s="85"/>
      <c r="P752" s="228">
        <f>O752*H752</f>
        <v>0</v>
      </c>
      <c r="Q752" s="228">
        <v>0.0080999999999999996</v>
      </c>
      <c r="R752" s="228">
        <f>Q752*H752</f>
        <v>0.024299999999999999</v>
      </c>
      <c r="S752" s="228">
        <v>0</v>
      </c>
      <c r="T752" s="229">
        <f>S752*H752</f>
        <v>0</v>
      </c>
      <c r="U752" s="39"/>
      <c r="V752" s="39"/>
      <c r="W752" s="39"/>
      <c r="X752" s="39"/>
      <c r="Y752" s="39"/>
      <c r="Z752" s="39"/>
      <c r="AA752" s="39"/>
      <c r="AB752" s="39"/>
      <c r="AC752" s="39"/>
      <c r="AD752" s="39"/>
      <c r="AE752" s="39"/>
      <c r="AR752" s="230" t="s">
        <v>413</v>
      </c>
      <c r="AT752" s="230" t="s">
        <v>296</v>
      </c>
      <c r="AU752" s="230" t="s">
        <v>87</v>
      </c>
      <c r="AY752" s="18" t="s">
        <v>165</v>
      </c>
      <c r="BE752" s="231">
        <f>IF(N752="základní",J752,0)</f>
        <v>0</v>
      </c>
      <c r="BF752" s="231">
        <f>IF(N752="snížená",J752,0)</f>
        <v>0</v>
      </c>
      <c r="BG752" s="231">
        <f>IF(N752="zákl. přenesená",J752,0)</f>
        <v>0</v>
      </c>
      <c r="BH752" s="231">
        <f>IF(N752="sníž. přenesená",J752,0)</f>
        <v>0</v>
      </c>
      <c r="BI752" s="231">
        <f>IF(N752="nulová",J752,0)</f>
        <v>0</v>
      </c>
      <c r="BJ752" s="18" t="s">
        <v>85</v>
      </c>
      <c r="BK752" s="231">
        <f>ROUND(I752*H752,2)</f>
        <v>0</v>
      </c>
      <c r="BL752" s="18" t="s">
        <v>295</v>
      </c>
      <c r="BM752" s="230" t="s">
        <v>1449</v>
      </c>
    </row>
    <row r="753" s="2" customFormat="1">
      <c r="A753" s="39"/>
      <c r="B753" s="40"/>
      <c r="C753" s="41"/>
      <c r="D753" s="232" t="s">
        <v>175</v>
      </c>
      <c r="E753" s="41"/>
      <c r="F753" s="233" t="s">
        <v>929</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175</v>
      </c>
      <c r="AU753" s="18" t="s">
        <v>87</v>
      </c>
    </row>
    <row r="754" s="2" customFormat="1" ht="16.5" customHeight="1">
      <c r="A754" s="39"/>
      <c r="B754" s="40"/>
      <c r="C754" s="219" t="s">
        <v>931</v>
      </c>
      <c r="D754" s="219" t="s">
        <v>168</v>
      </c>
      <c r="E754" s="220" t="s">
        <v>932</v>
      </c>
      <c r="F754" s="221" t="s">
        <v>933</v>
      </c>
      <c r="G754" s="222" t="s">
        <v>287</v>
      </c>
      <c r="H754" s="223">
        <v>1</v>
      </c>
      <c r="I754" s="224"/>
      <c r="J754" s="225">
        <f>ROUND(I754*H754,2)</f>
        <v>0</v>
      </c>
      <c r="K754" s="221" t="s">
        <v>315</v>
      </c>
      <c r="L754" s="45"/>
      <c r="M754" s="226" t="s">
        <v>40</v>
      </c>
      <c r="N754" s="227" t="s">
        <v>48</v>
      </c>
      <c r="O754" s="85"/>
      <c r="P754" s="228">
        <f>O754*H754</f>
        <v>0</v>
      </c>
      <c r="Q754" s="228">
        <v>0</v>
      </c>
      <c r="R754" s="228">
        <f>Q754*H754</f>
        <v>0</v>
      </c>
      <c r="S754" s="228">
        <v>0</v>
      </c>
      <c r="T754" s="229">
        <f>S754*H754</f>
        <v>0</v>
      </c>
      <c r="U754" s="39"/>
      <c r="V754" s="39"/>
      <c r="W754" s="39"/>
      <c r="X754" s="39"/>
      <c r="Y754" s="39"/>
      <c r="Z754" s="39"/>
      <c r="AA754" s="39"/>
      <c r="AB754" s="39"/>
      <c r="AC754" s="39"/>
      <c r="AD754" s="39"/>
      <c r="AE754" s="39"/>
      <c r="AR754" s="230" t="s">
        <v>295</v>
      </c>
      <c r="AT754" s="230" t="s">
        <v>168</v>
      </c>
      <c r="AU754" s="230" t="s">
        <v>87</v>
      </c>
      <c r="AY754" s="18" t="s">
        <v>165</v>
      </c>
      <c r="BE754" s="231">
        <f>IF(N754="základní",J754,0)</f>
        <v>0</v>
      </c>
      <c r="BF754" s="231">
        <f>IF(N754="snížená",J754,0)</f>
        <v>0</v>
      </c>
      <c r="BG754" s="231">
        <f>IF(N754="zákl. přenesená",J754,0)</f>
        <v>0</v>
      </c>
      <c r="BH754" s="231">
        <f>IF(N754="sníž. přenesená",J754,0)</f>
        <v>0</v>
      </c>
      <c r="BI754" s="231">
        <f>IF(N754="nulová",J754,0)</f>
        <v>0</v>
      </c>
      <c r="BJ754" s="18" t="s">
        <v>85</v>
      </c>
      <c r="BK754" s="231">
        <f>ROUND(I754*H754,2)</f>
        <v>0</v>
      </c>
      <c r="BL754" s="18" t="s">
        <v>295</v>
      </c>
      <c r="BM754" s="230" t="s">
        <v>1450</v>
      </c>
    </row>
    <row r="755" s="2" customFormat="1">
      <c r="A755" s="39"/>
      <c r="B755" s="40"/>
      <c r="C755" s="41"/>
      <c r="D755" s="232" t="s">
        <v>175</v>
      </c>
      <c r="E755" s="41"/>
      <c r="F755" s="233" t="s">
        <v>935</v>
      </c>
      <c r="G755" s="41"/>
      <c r="H755" s="41"/>
      <c r="I755" s="137"/>
      <c r="J755" s="41"/>
      <c r="K755" s="41"/>
      <c r="L755" s="45"/>
      <c r="M755" s="234"/>
      <c r="N755" s="235"/>
      <c r="O755" s="85"/>
      <c r="P755" s="85"/>
      <c r="Q755" s="85"/>
      <c r="R755" s="85"/>
      <c r="S755" s="85"/>
      <c r="T755" s="86"/>
      <c r="U755" s="39"/>
      <c r="V755" s="39"/>
      <c r="W755" s="39"/>
      <c r="X755" s="39"/>
      <c r="Y755" s="39"/>
      <c r="Z755" s="39"/>
      <c r="AA755" s="39"/>
      <c r="AB755" s="39"/>
      <c r="AC755" s="39"/>
      <c r="AD755" s="39"/>
      <c r="AE755" s="39"/>
      <c r="AT755" s="18" t="s">
        <v>175</v>
      </c>
      <c r="AU755" s="18" t="s">
        <v>87</v>
      </c>
    </row>
    <row r="756" s="12" customFormat="1" ht="22.8" customHeight="1">
      <c r="A756" s="12"/>
      <c r="B756" s="203"/>
      <c r="C756" s="204"/>
      <c r="D756" s="205" t="s">
        <v>76</v>
      </c>
      <c r="E756" s="217" t="s">
        <v>936</v>
      </c>
      <c r="F756" s="217" t="s">
        <v>937</v>
      </c>
      <c r="G756" s="204"/>
      <c r="H756" s="204"/>
      <c r="I756" s="207"/>
      <c r="J756" s="218">
        <f>BK756</f>
        <v>0</v>
      </c>
      <c r="K756" s="204"/>
      <c r="L756" s="209"/>
      <c r="M756" s="210"/>
      <c r="N756" s="211"/>
      <c r="O756" s="211"/>
      <c r="P756" s="212">
        <f>SUM(P757:P775)</f>
        <v>0</v>
      </c>
      <c r="Q756" s="211"/>
      <c r="R756" s="212">
        <f>SUM(R757:R775)</f>
        <v>0.010537499999999998</v>
      </c>
      <c r="S756" s="211"/>
      <c r="T756" s="213">
        <f>SUM(T757:T775)</f>
        <v>0</v>
      </c>
      <c r="U756" s="12"/>
      <c r="V756" s="12"/>
      <c r="W756" s="12"/>
      <c r="X756" s="12"/>
      <c r="Y756" s="12"/>
      <c r="Z756" s="12"/>
      <c r="AA756" s="12"/>
      <c r="AB756" s="12"/>
      <c r="AC756" s="12"/>
      <c r="AD756" s="12"/>
      <c r="AE756" s="12"/>
      <c r="AR756" s="214" t="s">
        <v>87</v>
      </c>
      <c r="AT756" s="215" t="s">
        <v>76</v>
      </c>
      <c r="AU756" s="215" t="s">
        <v>85</v>
      </c>
      <c r="AY756" s="214" t="s">
        <v>165</v>
      </c>
      <c r="BK756" s="216">
        <f>SUM(BK757:BK775)</f>
        <v>0</v>
      </c>
    </row>
    <row r="757" s="2" customFormat="1" ht="16.5" customHeight="1">
      <c r="A757" s="39"/>
      <c r="B757" s="40"/>
      <c r="C757" s="219" t="s">
        <v>938</v>
      </c>
      <c r="D757" s="219" t="s">
        <v>168</v>
      </c>
      <c r="E757" s="220" t="s">
        <v>939</v>
      </c>
      <c r="F757" s="221" t="s">
        <v>940</v>
      </c>
      <c r="G757" s="222" t="s">
        <v>287</v>
      </c>
      <c r="H757" s="223">
        <v>1</v>
      </c>
      <c r="I757" s="224"/>
      <c r="J757" s="225">
        <f>ROUND(I757*H757,2)</f>
        <v>0</v>
      </c>
      <c r="K757" s="221" t="s">
        <v>172</v>
      </c>
      <c r="L757" s="45"/>
      <c r="M757" s="226" t="s">
        <v>40</v>
      </c>
      <c r="N757" s="227" t="s">
        <v>48</v>
      </c>
      <c r="O757" s="85"/>
      <c r="P757" s="228">
        <f>O757*H757</f>
        <v>0</v>
      </c>
      <c r="Q757" s="228">
        <v>0</v>
      </c>
      <c r="R757" s="228">
        <f>Q757*H757</f>
        <v>0</v>
      </c>
      <c r="S757" s="228">
        <v>0</v>
      </c>
      <c r="T757" s="229">
        <f>S757*H757</f>
        <v>0</v>
      </c>
      <c r="U757" s="39"/>
      <c r="V757" s="39"/>
      <c r="W757" s="39"/>
      <c r="X757" s="39"/>
      <c r="Y757" s="39"/>
      <c r="Z757" s="39"/>
      <c r="AA757" s="39"/>
      <c r="AB757" s="39"/>
      <c r="AC757" s="39"/>
      <c r="AD757" s="39"/>
      <c r="AE757" s="39"/>
      <c r="AR757" s="230" t="s">
        <v>295</v>
      </c>
      <c r="AT757" s="230" t="s">
        <v>168</v>
      </c>
      <c r="AU757" s="230" t="s">
        <v>87</v>
      </c>
      <c r="AY757" s="18" t="s">
        <v>165</v>
      </c>
      <c r="BE757" s="231">
        <f>IF(N757="základní",J757,0)</f>
        <v>0</v>
      </c>
      <c r="BF757" s="231">
        <f>IF(N757="snížená",J757,0)</f>
        <v>0</v>
      </c>
      <c r="BG757" s="231">
        <f>IF(N757="zákl. přenesená",J757,0)</f>
        <v>0</v>
      </c>
      <c r="BH757" s="231">
        <f>IF(N757="sníž. přenesená",J757,0)</f>
        <v>0</v>
      </c>
      <c r="BI757" s="231">
        <f>IF(N757="nulová",J757,0)</f>
        <v>0</v>
      </c>
      <c r="BJ757" s="18" t="s">
        <v>85</v>
      </c>
      <c r="BK757" s="231">
        <f>ROUND(I757*H757,2)</f>
        <v>0</v>
      </c>
      <c r="BL757" s="18" t="s">
        <v>295</v>
      </c>
      <c r="BM757" s="230" t="s">
        <v>941</v>
      </c>
    </row>
    <row r="758" s="2" customFormat="1">
      <c r="A758" s="39"/>
      <c r="B758" s="40"/>
      <c r="C758" s="41"/>
      <c r="D758" s="232" t="s">
        <v>175</v>
      </c>
      <c r="E758" s="41"/>
      <c r="F758" s="233" t="s">
        <v>942</v>
      </c>
      <c r="G758" s="41"/>
      <c r="H758" s="41"/>
      <c r="I758" s="137"/>
      <c r="J758" s="41"/>
      <c r="K758" s="41"/>
      <c r="L758" s="45"/>
      <c r="M758" s="234"/>
      <c r="N758" s="235"/>
      <c r="O758" s="85"/>
      <c r="P758" s="85"/>
      <c r="Q758" s="85"/>
      <c r="R758" s="85"/>
      <c r="S758" s="85"/>
      <c r="T758" s="86"/>
      <c r="U758" s="39"/>
      <c r="V758" s="39"/>
      <c r="W758" s="39"/>
      <c r="X758" s="39"/>
      <c r="Y758" s="39"/>
      <c r="Z758" s="39"/>
      <c r="AA758" s="39"/>
      <c r="AB758" s="39"/>
      <c r="AC758" s="39"/>
      <c r="AD758" s="39"/>
      <c r="AE758" s="39"/>
      <c r="AT758" s="18" t="s">
        <v>175</v>
      </c>
      <c r="AU758" s="18" t="s">
        <v>87</v>
      </c>
    </row>
    <row r="759" s="2" customFormat="1" ht="24" customHeight="1">
      <c r="A759" s="39"/>
      <c r="B759" s="40"/>
      <c r="C759" s="269" t="s">
        <v>943</v>
      </c>
      <c r="D759" s="269" t="s">
        <v>296</v>
      </c>
      <c r="E759" s="270" t="s">
        <v>944</v>
      </c>
      <c r="F759" s="271" t="s">
        <v>945</v>
      </c>
      <c r="G759" s="272" t="s">
        <v>287</v>
      </c>
      <c r="H759" s="273">
        <v>1</v>
      </c>
      <c r="I759" s="274"/>
      <c r="J759" s="275">
        <f>ROUND(I759*H759,2)</f>
        <v>0</v>
      </c>
      <c r="K759" s="271" t="s">
        <v>172</v>
      </c>
      <c r="L759" s="276"/>
      <c r="M759" s="277" t="s">
        <v>40</v>
      </c>
      <c r="N759" s="278" t="s">
        <v>48</v>
      </c>
      <c r="O759" s="85"/>
      <c r="P759" s="228">
        <f>O759*H759</f>
        <v>0</v>
      </c>
      <c r="Q759" s="228">
        <v>0.0035999999999999999</v>
      </c>
      <c r="R759" s="228">
        <f>Q759*H759</f>
        <v>0.0035999999999999999</v>
      </c>
      <c r="S759" s="228">
        <v>0</v>
      </c>
      <c r="T759" s="229">
        <f>S759*H759</f>
        <v>0</v>
      </c>
      <c r="U759" s="39"/>
      <c r="V759" s="39"/>
      <c r="W759" s="39"/>
      <c r="X759" s="39"/>
      <c r="Y759" s="39"/>
      <c r="Z759" s="39"/>
      <c r="AA759" s="39"/>
      <c r="AB759" s="39"/>
      <c r="AC759" s="39"/>
      <c r="AD759" s="39"/>
      <c r="AE759" s="39"/>
      <c r="AR759" s="230" t="s">
        <v>413</v>
      </c>
      <c r="AT759" s="230" t="s">
        <v>296</v>
      </c>
      <c r="AU759" s="230" t="s">
        <v>87</v>
      </c>
      <c r="AY759" s="18" t="s">
        <v>165</v>
      </c>
      <c r="BE759" s="231">
        <f>IF(N759="základní",J759,0)</f>
        <v>0</v>
      </c>
      <c r="BF759" s="231">
        <f>IF(N759="snížená",J759,0)</f>
        <v>0</v>
      </c>
      <c r="BG759" s="231">
        <f>IF(N759="zákl. přenesená",J759,0)</f>
        <v>0</v>
      </c>
      <c r="BH759" s="231">
        <f>IF(N759="sníž. přenesená",J759,0)</f>
        <v>0</v>
      </c>
      <c r="BI759" s="231">
        <f>IF(N759="nulová",J759,0)</f>
        <v>0</v>
      </c>
      <c r="BJ759" s="18" t="s">
        <v>85</v>
      </c>
      <c r="BK759" s="231">
        <f>ROUND(I759*H759,2)</f>
        <v>0</v>
      </c>
      <c r="BL759" s="18" t="s">
        <v>295</v>
      </c>
      <c r="BM759" s="230" t="s">
        <v>946</v>
      </c>
    </row>
    <row r="760" s="2" customFormat="1">
      <c r="A760" s="39"/>
      <c r="B760" s="40"/>
      <c r="C760" s="41"/>
      <c r="D760" s="232" t="s">
        <v>175</v>
      </c>
      <c r="E760" s="41"/>
      <c r="F760" s="233" t="s">
        <v>945</v>
      </c>
      <c r="G760" s="41"/>
      <c r="H760" s="41"/>
      <c r="I760" s="137"/>
      <c r="J760" s="41"/>
      <c r="K760" s="41"/>
      <c r="L760" s="45"/>
      <c r="M760" s="234"/>
      <c r="N760" s="235"/>
      <c r="O760" s="85"/>
      <c r="P760" s="85"/>
      <c r="Q760" s="85"/>
      <c r="R760" s="85"/>
      <c r="S760" s="85"/>
      <c r="T760" s="86"/>
      <c r="U760" s="39"/>
      <c r="V760" s="39"/>
      <c r="W760" s="39"/>
      <c r="X760" s="39"/>
      <c r="Y760" s="39"/>
      <c r="Z760" s="39"/>
      <c r="AA760" s="39"/>
      <c r="AB760" s="39"/>
      <c r="AC760" s="39"/>
      <c r="AD760" s="39"/>
      <c r="AE760" s="39"/>
      <c r="AT760" s="18" t="s">
        <v>175</v>
      </c>
      <c r="AU760" s="18" t="s">
        <v>87</v>
      </c>
    </row>
    <row r="761" s="2" customFormat="1" ht="24" customHeight="1">
      <c r="A761" s="39"/>
      <c r="B761" s="40"/>
      <c r="C761" s="219" t="s">
        <v>947</v>
      </c>
      <c r="D761" s="219" t="s">
        <v>168</v>
      </c>
      <c r="E761" s="220" t="s">
        <v>948</v>
      </c>
      <c r="F761" s="221" t="s">
        <v>949</v>
      </c>
      <c r="G761" s="222" t="s">
        <v>189</v>
      </c>
      <c r="H761" s="223">
        <v>4.875</v>
      </c>
      <c r="I761" s="224"/>
      <c r="J761" s="225">
        <f>ROUND(I761*H761,2)</f>
        <v>0</v>
      </c>
      <c r="K761" s="221" t="s">
        <v>315</v>
      </c>
      <c r="L761" s="45"/>
      <c r="M761" s="226" t="s">
        <v>40</v>
      </c>
      <c r="N761" s="227" t="s">
        <v>48</v>
      </c>
      <c r="O761" s="85"/>
      <c r="P761" s="228">
        <f>O761*H761</f>
        <v>0</v>
      </c>
      <c r="Q761" s="228">
        <v>0</v>
      </c>
      <c r="R761" s="228">
        <f>Q761*H761</f>
        <v>0</v>
      </c>
      <c r="S761" s="228">
        <v>0</v>
      </c>
      <c r="T761" s="229">
        <f>S761*H761</f>
        <v>0</v>
      </c>
      <c r="U761" s="39"/>
      <c r="V761" s="39"/>
      <c r="W761" s="39"/>
      <c r="X761" s="39"/>
      <c r="Y761" s="39"/>
      <c r="Z761" s="39"/>
      <c r="AA761" s="39"/>
      <c r="AB761" s="39"/>
      <c r="AC761" s="39"/>
      <c r="AD761" s="39"/>
      <c r="AE761" s="39"/>
      <c r="AR761" s="230" t="s">
        <v>295</v>
      </c>
      <c r="AT761" s="230" t="s">
        <v>168</v>
      </c>
      <c r="AU761" s="230" t="s">
        <v>87</v>
      </c>
      <c r="AY761" s="18" t="s">
        <v>165</v>
      </c>
      <c r="BE761" s="231">
        <f>IF(N761="základní",J761,0)</f>
        <v>0</v>
      </c>
      <c r="BF761" s="231">
        <f>IF(N761="snížená",J761,0)</f>
        <v>0</v>
      </c>
      <c r="BG761" s="231">
        <f>IF(N761="zákl. přenesená",J761,0)</f>
        <v>0</v>
      </c>
      <c r="BH761" s="231">
        <f>IF(N761="sníž. přenesená",J761,0)</f>
        <v>0</v>
      </c>
      <c r="BI761" s="231">
        <f>IF(N761="nulová",J761,0)</f>
        <v>0</v>
      </c>
      <c r="BJ761" s="18" t="s">
        <v>85</v>
      </c>
      <c r="BK761" s="231">
        <f>ROUND(I761*H761,2)</f>
        <v>0</v>
      </c>
      <c r="BL761" s="18" t="s">
        <v>295</v>
      </c>
      <c r="BM761" s="230" t="s">
        <v>950</v>
      </c>
    </row>
    <row r="762" s="2" customFormat="1">
      <c r="A762" s="39"/>
      <c r="B762" s="40"/>
      <c r="C762" s="41"/>
      <c r="D762" s="232" t="s">
        <v>175</v>
      </c>
      <c r="E762" s="41"/>
      <c r="F762" s="233" t="s">
        <v>951</v>
      </c>
      <c r="G762" s="41"/>
      <c r="H762" s="41"/>
      <c r="I762" s="137"/>
      <c r="J762" s="41"/>
      <c r="K762" s="41"/>
      <c r="L762" s="45"/>
      <c r="M762" s="234"/>
      <c r="N762" s="235"/>
      <c r="O762" s="85"/>
      <c r="P762" s="85"/>
      <c r="Q762" s="85"/>
      <c r="R762" s="85"/>
      <c r="S762" s="85"/>
      <c r="T762" s="86"/>
      <c r="U762" s="39"/>
      <c r="V762" s="39"/>
      <c r="W762" s="39"/>
      <c r="X762" s="39"/>
      <c r="Y762" s="39"/>
      <c r="Z762" s="39"/>
      <c r="AA762" s="39"/>
      <c r="AB762" s="39"/>
      <c r="AC762" s="39"/>
      <c r="AD762" s="39"/>
      <c r="AE762" s="39"/>
      <c r="AT762" s="18" t="s">
        <v>175</v>
      </c>
      <c r="AU762" s="18" t="s">
        <v>87</v>
      </c>
    </row>
    <row r="763" s="14" customFormat="1">
      <c r="A763" s="14"/>
      <c r="B763" s="246"/>
      <c r="C763" s="247"/>
      <c r="D763" s="232" t="s">
        <v>177</v>
      </c>
      <c r="E763" s="248" t="s">
        <v>40</v>
      </c>
      <c r="F763" s="249" t="s">
        <v>480</v>
      </c>
      <c r="G763" s="247"/>
      <c r="H763" s="250">
        <v>3.2999999999999998</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177</v>
      </c>
      <c r="AU763" s="256" t="s">
        <v>87</v>
      </c>
      <c r="AV763" s="14" t="s">
        <v>87</v>
      </c>
      <c r="AW763" s="14" t="s">
        <v>38</v>
      </c>
      <c r="AX763" s="14" t="s">
        <v>77</v>
      </c>
      <c r="AY763" s="256" t="s">
        <v>165</v>
      </c>
    </row>
    <row r="764" s="14" customFormat="1">
      <c r="A764" s="14"/>
      <c r="B764" s="246"/>
      <c r="C764" s="247"/>
      <c r="D764" s="232" t="s">
        <v>177</v>
      </c>
      <c r="E764" s="248" t="s">
        <v>40</v>
      </c>
      <c r="F764" s="249" t="s">
        <v>952</v>
      </c>
      <c r="G764" s="247"/>
      <c r="H764" s="250">
        <v>1.575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177</v>
      </c>
      <c r="AU764" s="256" t="s">
        <v>87</v>
      </c>
      <c r="AV764" s="14" t="s">
        <v>87</v>
      </c>
      <c r="AW764" s="14" t="s">
        <v>38</v>
      </c>
      <c r="AX764" s="14" t="s">
        <v>77</v>
      </c>
      <c r="AY764" s="256" t="s">
        <v>165</v>
      </c>
    </row>
    <row r="765" s="15" customFormat="1">
      <c r="A765" s="15"/>
      <c r="B765" s="257"/>
      <c r="C765" s="258"/>
      <c r="D765" s="232" t="s">
        <v>177</v>
      </c>
      <c r="E765" s="259" t="s">
        <v>40</v>
      </c>
      <c r="F765" s="260" t="s">
        <v>186</v>
      </c>
      <c r="G765" s="258"/>
      <c r="H765" s="261">
        <v>4.875</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177</v>
      </c>
      <c r="AU765" s="267" t="s">
        <v>87</v>
      </c>
      <c r="AV765" s="15" t="s">
        <v>173</v>
      </c>
      <c r="AW765" s="15" t="s">
        <v>38</v>
      </c>
      <c r="AX765" s="15" t="s">
        <v>85</v>
      </c>
      <c r="AY765" s="267" t="s">
        <v>165</v>
      </c>
    </row>
    <row r="766" s="2" customFormat="1" ht="24" customHeight="1">
      <c r="A766" s="39"/>
      <c r="B766" s="40"/>
      <c r="C766" s="269" t="s">
        <v>953</v>
      </c>
      <c r="D766" s="269" t="s">
        <v>296</v>
      </c>
      <c r="E766" s="270" t="s">
        <v>954</v>
      </c>
      <c r="F766" s="271" t="s">
        <v>955</v>
      </c>
      <c r="G766" s="272" t="s">
        <v>189</v>
      </c>
      <c r="H766" s="273">
        <v>4.875</v>
      </c>
      <c r="I766" s="274"/>
      <c r="J766" s="275">
        <f>ROUND(I766*H766,2)</f>
        <v>0</v>
      </c>
      <c r="K766" s="271" t="s">
        <v>315</v>
      </c>
      <c r="L766" s="276"/>
      <c r="M766" s="277" t="s">
        <v>40</v>
      </c>
      <c r="N766" s="278" t="s">
        <v>48</v>
      </c>
      <c r="O766" s="85"/>
      <c r="P766" s="228">
        <f>O766*H766</f>
        <v>0</v>
      </c>
      <c r="Q766" s="228">
        <v>0.0012999999999999999</v>
      </c>
      <c r="R766" s="228">
        <f>Q766*H766</f>
        <v>0.0063374999999999994</v>
      </c>
      <c r="S766" s="228">
        <v>0</v>
      </c>
      <c r="T766" s="229">
        <f>S766*H766</f>
        <v>0</v>
      </c>
      <c r="U766" s="39"/>
      <c r="V766" s="39"/>
      <c r="W766" s="39"/>
      <c r="X766" s="39"/>
      <c r="Y766" s="39"/>
      <c r="Z766" s="39"/>
      <c r="AA766" s="39"/>
      <c r="AB766" s="39"/>
      <c r="AC766" s="39"/>
      <c r="AD766" s="39"/>
      <c r="AE766" s="39"/>
      <c r="AR766" s="230" t="s">
        <v>413</v>
      </c>
      <c r="AT766" s="230" t="s">
        <v>296</v>
      </c>
      <c r="AU766" s="230" t="s">
        <v>87</v>
      </c>
      <c r="AY766" s="18" t="s">
        <v>165</v>
      </c>
      <c r="BE766" s="231">
        <f>IF(N766="základní",J766,0)</f>
        <v>0</v>
      </c>
      <c r="BF766" s="231">
        <f>IF(N766="snížená",J766,0)</f>
        <v>0</v>
      </c>
      <c r="BG766" s="231">
        <f>IF(N766="zákl. přenesená",J766,0)</f>
        <v>0</v>
      </c>
      <c r="BH766" s="231">
        <f>IF(N766="sníž. přenesená",J766,0)</f>
        <v>0</v>
      </c>
      <c r="BI766" s="231">
        <f>IF(N766="nulová",J766,0)</f>
        <v>0</v>
      </c>
      <c r="BJ766" s="18" t="s">
        <v>85</v>
      </c>
      <c r="BK766" s="231">
        <f>ROUND(I766*H766,2)</f>
        <v>0</v>
      </c>
      <c r="BL766" s="18" t="s">
        <v>295</v>
      </c>
      <c r="BM766" s="230" t="s">
        <v>956</v>
      </c>
    </row>
    <row r="767" s="2" customFormat="1">
      <c r="A767" s="39"/>
      <c r="B767" s="40"/>
      <c r="C767" s="41"/>
      <c r="D767" s="232" t="s">
        <v>175</v>
      </c>
      <c r="E767" s="41"/>
      <c r="F767" s="233" t="s">
        <v>955</v>
      </c>
      <c r="G767" s="41"/>
      <c r="H767" s="41"/>
      <c r="I767" s="137"/>
      <c r="J767" s="41"/>
      <c r="K767" s="41"/>
      <c r="L767" s="45"/>
      <c r="M767" s="234"/>
      <c r="N767" s="235"/>
      <c r="O767" s="85"/>
      <c r="P767" s="85"/>
      <c r="Q767" s="85"/>
      <c r="R767" s="85"/>
      <c r="S767" s="85"/>
      <c r="T767" s="86"/>
      <c r="U767" s="39"/>
      <c r="V767" s="39"/>
      <c r="W767" s="39"/>
      <c r="X767" s="39"/>
      <c r="Y767" s="39"/>
      <c r="Z767" s="39"/>
      <c r="AA767" s="39"/>
      <c r="AB767" s="39"/>
      <c r="AC767" s="39"/>
      <c r="AD767" s="39"/>
      <c r="AE767" s="39"/>
      <c r="AT767" s="18" t="s">
        <v>175</v>
      </c>
      <c r="AU767" s="18" t="s">
        <v>87</v>
      </c>
    </row>
    <row r="768" s="14" customFormat="1">
      <c r="A768" s="14"/>
      <c r="B768" s="246"/>
      <c r="C768" s="247"/>
      <c r="D768" s="232" t="s">
        <v>177</v>
      </c>
      <c r="E768" s="248" t="s">
        <v>40</v>
      </c>
      <c r="F768" s="249" t="s">
        <v>480</v>
      </c>
      <c r="G768" s="247"/>
      <c r="H768" s="250">
        <v>3.2999999999999998</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177</v>
      </c>
      <c r="AU768" s="256" t="s">
        <v>87</v>
      </c>
      <c r="AV768" s="14" t="s">
        <v>87</v>
      </c>
      <c r="AW768" s="14" t="s">
        <v>38</v>
      </c>
      <c r="AX768" s="14" t="s">
        <v>77</v>
      </c>
      <c r="AY768" s="256" t="s">
        <v>165</v>
      </c>
    </row>
    <row r="769" s="14" customFormat="1">
      <c r="A769" s="14"/>
      <c r="B769" s="246"/>
      <c r="C769" s="247"/>
      <c r="D769" s="232" t="s">
        <v>177</v>
      </c>
      <c r="E769" s="248" t="s">
        <v>40</v>
      </c>
      <c r="F769" s="249" t="s">
        <v>952</v>
      </c>
      <c r="G769" s="247"/>
      <c r="H769" s="250">
        <v>1.575</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177</v>
      </c>
      <c r="AU769" s="256" t="s">
        <v>87</v>
      </c>
      <c r="AV769" s="14" t="s">
        <v>87</v>
      </c>
      <c r="AW769" s="14" t="s">
        <v>38</v>
      </c>
      <c r="AX769" s="14" t="s">
        <v>77</v>
      </c>
      <c r="AY769" s="256" t="s">
        <v>165</v>
      </c>
    </row>
    <row r="770" s="15" customFormat="1">
      <c r="A770" s="15"/>
      <c r="B770" s="257"/>
      <c r="C770" s="258"/>
      <c r="D770" s="232" t="s">
        <v>177</v>
      </c>
      <c r="E770" s="259" t="s">
        <v>40</v>
      </c>
      <c r="F770" s="260" t="s">
        <v>186</v>
      </c>
      <c r="G770" s="258"/>
      <c r="H770" s="261">
        <v>4.875</v>
      </c>
      <c r="I770" s="262"/>
      <c r="J770" s="258"/>
      <c r="K770" s="258"/>
      <c r="L770" s="263"/>
      <c r="M770" s="264"/>
      <c r="N770" s="265"/>
      <c r="O770" s="265"/>
      <c r="P770" s="265"/>
      <c r="Q770" s="265"/>
      <c r="R770" s="265"/>
      <c r="S770" s="265"/>
      <c r="T770" s="266"/>
      <c r="U770" s="15"/>
      <c r="V770" s="15"/>
      <c r="W770" s="15"/>
      <c r="X770" s="15"/>
      <c r="Y770" s="15"/>
      <c r="Z770" s="15"/>
      <c r="AA770" s="15"/>
      <c r="AB770" s="15"/>
      <c r="AC770" s="15"/>
      <c r="AD770" s="15"/>
      <c r="AE770" s="15"/>
      <c r="AT770" s="267" t="s">
        <v>177</v>
      </c>
      <c r="AU770" s="267" t="s">
        <v>87</v>
      </c>
      <c r="AV770" s="15" t="s">
        <v>173</v>
      </c>
      <c r="AW770" s="15" t="s">
        <v>38</v>
      </c>
      <c r="AX770" s="15" t="s">
        <v>85</v>
      </c>
      <c r="AY770" s="267" t="s">
        <v>165</v>
      </c>
    </row>
    <row r="771" s="2" customFormat="1" ht="16.5" customHeight="1">
      <c r="A771" s="39"/>
      <c r="B771" s="40"/>
      <c r="C771" s="269" t="s">
        <v>957</v>
      </c>
      <c r="D771" s="269" t="s">
        <v>296</v>
      </c>
      <c r="E771" s="270" t="s">
        <v>958</v>
      </c>
      <c r="F771" s="271" t="s">
        <v>959</v>
      </c>
      <c r="G771" s="272" t="s">
        <v>287</v>
      </c>
      <c r="H771" s="273">
        <v>1</v>
      </c>
      <c r="I771" s="274"/>
      <c r="J771" s="275">
        <f>ROUND(I771*H771,2)</f>
        <v>0</v>
      </c>
      <c r="K771" s="271" t="s">
        <v>315</v>
      </c>
      <c r="L771" s="276"/>
      <c r="M771" s="277" t="s">
        <v>40</v>
      </c>
      <c r="N771" s="278" t="s">
        <v>48</v>
      </c>
      <c r="O771" s="85"/>
      <c r="P771" s="228">
        <f>O771*H771</f>
        <v>0</v>
      </c>
      <c r="Q771" s="228">
        <v>0.00059999999999999995</v>
      </c>
      <c r="R771" s="228">
        <f>Q771*H771</f>
        <v>0.00059999999999999995</v>
      </c>
      <c r="S771" s="228">
        <v>0</v>
      </c>
      <c r="T771" s="229">
        <f>S771*H771</f>
        <v>0</v>
      </c>
      <c r="U771" s="39"/>
      <c r="V771" s="39"/>
      <c r="W771" s="39"/>
      <c r="X771" s="39"/>
      <c r="Y771" s="39"/>
      <c r="Z771" s="39"/>
      <c r="AA771" s="39"/>
      <c r="AB771" s="39"/>
      <c r="AC771" s="39"/>
      <c r="AD771" s="39"/>
      <c r="AE771" s="39"/>
      <c r="AR771" s="230" t="s">
        <v>413</v>
      </c>
      <c r="AT771" s="230" t="s">
        <v>296</v>
      </c>
      <c r="AU771" s="230" t="s">
        <v>87</v>
      </c>
      <c r="AY771" s="18" t="s">
        <v>165</v>
      </c>
      <c r="BE771" s="231">
        <f>IF(N771="základní",J771,0)</f>
        <v>0</v>
      </c>
      <c r="BF771" s="231">
        <f>IF(N771="snížená",J771,0)</f>
        <v>0</v>
      </c>
      <c r="BG771" s="231">
        <f>IF(N771="zákl. přenesená",J771,0)</f>
        <v>0</v>
      </c>
      <c r="BH771" s="231">
        <f>IF(N771="sníž. přenesená",J771,0)</f>
        <v>0</v>
      </c>
      <c r="BI771" s="231">
        <f>IF(N771="nulová",J771,0)</f>
        <v>0</v>
      </c>
      <c r="BJ771" s="18" t="s">
        <v>85</v>
      </c>
      <c r="BK771" s="231">
        <f>ROUND(I771*H771,2)</f>
        <v>0</v>
      </c>
      <c r="BL771" s="18" t="s">
        <v>295</v>
      </c>
      <c r="BM771" s="230" t="s">
        <v>960</v>
      </c>
    </row>
    <row r="772" s="2" customFormat="1">
      <c r="A772" s="39"/>
      <c r="B772" s="40"/>
      <c r="C772" s="41"/>
      <c r="D772" s="232" t="s">
        <v>175</v>
      </c>
      <c r="E772" s="41"/>
      <c r="F772" s="233" t="s">
        <v>959</v>
      </c>
      <c r="G772" s="41"/>
      <c r="H772" s="41"/>
      <c r="I772" s="137"/>
      <c r="J772" s="41"/>
      <c r="K772" s="41"/>
      <c r="L772" s="45"/>
      <c r="M772" s="234"/>
      <c r="N772" s="235"/>
      <c r="O772" s="85"/>
      <c r="P772" s="85"/>
      <c r="Q772" s="85"/>
      <c r="R772" s="85"/>
      <c r="S772" s="85"/>
      <c r="T772" s="86"/>
      <c r="U772" s="39"/>
      <c r="V772" s="39"/>
      <c r="W772" s="39"/>
      <c r="X772" s="39"/>
      <c r="Y772" s="39"/>
      <c r="Z772" s="39"/>
      <c r="AA772" s="39"/>
      <c r="AB772" s="39"/>
      <c r="AC772" s="39"/>
      <c r="AD772" s="39"/>
      <c r="AE772" s="39"/>
      <c r="AT772" s="18" t="s">
        <v>175</v>
      </c>
      <c r="AU772" s="18" t="s">
        <v>87</v>
      </c>
    </row>
    <row r="773" s="2" customFormat="1" ht="24" customHeight="1">
      <c r="A773" s="39"/>
      <c r="B773" s="40"/>
      <c r="C773" s="219" t="s">
        <v>961</v>
      </c>
      <c r="D773" s="219" t="s">
        <v>168</v>
      </c>
      <c r="E773" s="220" t="s">
        <v>962</v>
      </c>
      <c r="F773" s="221" t="s">
        <v>963</v>
      </c>
      <c r="G773" s="222" t="s">
        <v>398</v>
      </c>
      <c r="H773" s="223">
        <v>0.010999999999999999</v>
      </c>
      <c r="I773" s="224"/>
      <c r="J773" s="225">
        <f>ROUND(I773*H773,2)</f>
        <v>0</v>
      </c>
      <c r="K773" s="221" t="s">
        <v>172</v>
      </c>
      <c r="L773" s="45"/>
      <c r="M773" s="226" t="s">
        <v>40</v>
      </c>
      <c r="N773" s="227" t="s">
        <v>48</v>
      </c>
      <c r="O773" s="85"/>
      <c r="P773" s="228">
        <f>O773*H773</f>
        <v>0</v>
      </c>
      <c r="Q773" s="228">
        <v>0</v>
      </c>
      <c r="R773" s="228">
        <f>Q773*H773</f>
        <v>0</v>
      </c>
      <c r="S773" s="228">
        <v>0</v>
      </c>
      <c r="T773" s="229">
        <f>S773*H773</f>
        <v>0</v>
      </c>
      <c r="U773" s="39"/>
      <c r="V773" s="39"/>
      <c r="W773" s="39"/>
      <c r="X773" s="39"/>
      <c r="Y773" s="39"/>
      <c r="Z773" s="39"/>
      <c r="AA773" s="39"/>
      <c r="AB773" s="39"/>
      <c r="AC773" s="39"/>
      <c r="AD773" s="39"/>
      <c r="AE773" s="39"/>
      <c r="AR773" s="230" t="s">
        <v>295</v>
      </c>
      <c r="AT773" s="230" t="s">
        <v>168</v>
      </c>
      <c r="AU773" s="230" t="s">
        <v>87</v>
      </c>
      <c r="AY773" s="18" t="s">
        <v>165</v>
      </c>
      <c r="BE773" s="231">
        <f>IF(N773="základní",J773,0)</f>
        <v>0</v>
      </c>
      <c r="BF773" s="231">
        <f>IF(N773="snížená",J773,0)</f>
        <v>0</v>
      </c>
      <c r="BG773" s="231">
        <f>IF(N773="zákl. přenesená",J773,0)</f>
        <v>0</v>
      </c>
      <c r="BH773" s="231">
        <f>IF(N773="sníž. přenesená",J773,0)</f>
        <v>0</v>
      </c>
      <c r="BI773" s="231">
        <f>IF(N773="nulová",J773,0)</f>
        <v>0</v>
      </c>
      <c r="BJ773" s="18" t="s">
        <v>85</v>
      </c>
      <c r="BK773" s="231">
        <f>ROUND(I773*H773,2)</f>
        <v>0</v>
      </c>
      <c r="BL773" s="18" t="s">
        <v>295</v>
      </c>
      <c r="BM773" s="230" t="s">
        <v>964</v>
      </c>
    </row>
    <row r="774" s="2" customFormat="1">
      <c r="A774" s="39"/>
      <c r="B774" s="40"/>
      <c r="C774" s="41"/>
      <c r="D774" s="232" t="s">
        <v>175</v>
      </c>
      <c r="E774" s="41"/>
      <c r="F774" s="233" t="s">
        <v>965</v>
      </c>
      <c r="G774" s="41"/>
      <c r="H774" s="41"/>
      <c r="I774" s="137"/>
      <c r="J774" s="41"/>
      <c r="K774" s="41"/>
      <c r="L774" s="45"/>
      <c r="M774" s="234"/>
      <c r="N774" s="235"/>
      <c r="O774" s="85"/>
      <c r="P774" s="85"/>
      <c r="Q774" s="85"/>
      <c r="R774" s="85"/>
      <c r="S774" s="85"/>
      <c r="T774" s="86"/>
      <c r="U774" s="39"/>
      <c r="V774" s="39"/>
      <c r="W774" s="39"/>
      <c r="X774" s="39"/>
      <c r="Y774" s="39"/>
      <c r="Z774" s="39"/>
      <c r="AA774" s="39"/>
      <c r="AB774" s="39"/>
      <c r="AC774" s="39"/>
      <c r="AD774" s="39"/>
      <c r="AE774" s="39"/>
      <c r="AT774" s="18" t="s">
        <v>175</v>
      </c>
      <c r="AU774" s="18" t="s">
        <v>87</v>
      </c>
    </row>
    <row r="775" s="2" customFormat="1">
      <c r="A775" s="39"/>
      <c r="B775" s="40"/>
      <c r="C775" s="41"/>
      <c r="D775" s="232" t="s">
        <v>192</v>
      </c>
      <c r="E775" s="41"/>
      <c r="F775" s="268" t="s">
        <v>452</v>
      </c>
      <c r="G775" s="41"/>
      <c r="H775" s="41"/>
      <c r="I775" s="137"/>
      <c r="J775" s="41"/>
      <c r="K775" s="41"/>
      <c r="L775" s="45"/>
      <c r="M775" s="234"/>
      <c r="N775" s="235"/>
      <c r="O775" s="85"/>
      <c r="P775" s="85"/>
      <c r="Q775" s="85"/>
      <c r="R775" s="85"/>
      <c r="S775" s="85"/>
      <c r="T775" s="86"/>
      <c r="U775" s="39"/>
      <c r="V775" s="39"/>
      <c r="W775" s="39"/>
      <c r="X775" s="39"/>
      <c r="Y775" s="39"/>
      <c r="Z775" s="39"/>
      <c r="AA775" s="39"/>
      <c r="AB775" s="39"/>
      <c r="AC775" s="39"/>
      <c r="AD775" s="39"/>
      <c r="AE775" s="39"/>
      <c r="AT775" s="18" t="s">
        <v>192</v>
      </c>
      <c r="AU775" s="18" t="s">
        <v>87</v>
      </c>
    </row>
    <row r="776" s="12" customFormat="1" ht="22.8" customHeight="1">
      <c r="A776" s="12"/>
      <c r="B776" s="203"/>
      <c r="C776" s="204"/>
      <c r="D776" s="205" t="s">
        <v>76</v>
      </c>
      <c r="E776" s="217" t="s">
        <v>966</v>
      </c>
      <c r="F776" s="217" t="s">
        <v>967</v>
      </c>
      <c r="G776" s="204"/>
      <c r="H776" s="204"/>
      <c r="I776" s="207"/>
      <c r="J776" s="218">
        <f>BK776</f>
        <v>0</v>
      </c>
      <c r="K776" s="204"/>
      <c r="L776" s="209"/>
      <c r="M776" s="210"/>
      <c r="N776" s="211"/>
      <c r="O776" s="211"/>
      <c r="P776" s="212">
        <f>SUM(P777:P830)</f>
        <v>0</v>
      </c>
      <c r="Q776" s="211"/>
      <c r="R776" s="212">
        <f>SUM(R777:R830)</f>
        <v>0.36733724999999995</v>
      </c>
      <c r="S776" s="211"/>
      <c r="T776" s="213">
        <f>SUM(T777:T830)</f>
        <v>0</v>
      </c>
      <c r="U776" s="12"/>
      <c r="V776" s="12"/>
      <c r="W776" s="12"/>
      <c r="X776" s="12"/>
      <c r="Y776" s="12"/>
      <c r="Z776" s="12"/>
      <c r="AA776" s="12"/>
      <c r="AB776" s="12"/>
      <c r="AC776" s="12"/>
      <c r="AD776" s="12"/>
      <c r="AE776" s="12"/>
      <c r="AR776" s="214" t="s">
        <v>87</v>
      </c>
      <c r="AT776" s="215" t="s">
        <v>76</v>
      </c>
      <c r="AU776" s="215" t="s">
        <v>85</v>
      </c>
      <c r="AY776" s="214" t="s">
        <v>165</v>
      </c>
      <c r="BK776" s="216">
        <f>SUM(BK777:BK830)</f>
        <v>0</v>
      </c>
    </row>
    <row r="777" s="2" customFormat="1" ht="16.5" customHeight="1">
      <c r="A777" s="39"/>
      <c r="B777" s="40"/>
      <c r="C777" s="219" t="s">
        <v>968</v>
      </c>
      <c r="D777" s="219" t="s">
        <v>168</v>
      </c>
      <c r="E777" s="220" t="s">
        <v>969</v>
      </c>
      <c r="F777" s="221" t="s">
        <v>970</v>
      </c>
      <c r="G777" s="222" t="s">
        <v>287</v>
      </c>
      <c r="H777" s="223">
        <v>2</v>
      </c>
      <c r="I777" s="224"/>
      <c r="J777" s="225">
        <f>ROUND(I777*H777,2)</f>
        <v>0</v>
      </c>
      <c r="K777" s="221" t="s">
        <v>315</v>
      </c>
      <c r="L777" s="45"/>
      <c r="M777" s="226" t="s">
        <v>40</v>
      </c>
      <c r="N777" s="227" t="s">
        <v>48</v>
      </c>
      <c r="O777" s="85"/>
      <c r="P777" s="228">
        <f>O777*H777</f>
        <v>0</v>
      </c>
      <c r="Q777" s="228">
        <v>0</v>
      </c>
      <c r="R777" s="228">
        <f>Q777*H777</f>
        <v>0</v>
      </c>
      <c r="S777" s="228">
        <v>0</v>
      </c>
      <c r="T777" s="229">
        <f>S777*H777</f>
        <v>0</v>
      </c>
      <c r="U777" s="39"/>
      <c r="V777" s="39"/>
      <c r="W777" s="39"/>
      <c r="X777" s="39"/>
      <c r="Y777" s="39"/>
      <c r="Z777" s="39"/>
      <c r="AA777" s="39"/>
      <c r="AB777" s="39"/>
      <c r="AC777" s="39"/>
      <c r="AD777" s="39"/>
      <c r="AE777" s="39"/>
      <c r="AR777" s="230" t="s">
        <v>295</v>
      </c>
      <c r="AT777" s="230" t="s">
        <v>168</v>
      </c>
      <c r="AU777" s="230" t="s">
        <v>87</v>
      </c>
      <c r="AY777" s="18" t="s">
        <v>165</v>
      </c>
      <c r="BE777" s="231">
        <f>IF(N777="základní",J777,0)</f>
        <v>0</v>
      </c>
      <c r="BF777" s="231">
        <f>IF(N777="snížená",J777,0)</f>
        <v>0</v>
      </c>
      <c r="BG777" s="231">
        <f>IF(N777="zákl. přenesená",J777,0)</f>
        <v>0</v>
      </c>
      <c r="BH777" s="231">
        <f>IF(N777="sníž. přenesená",J777,0)</f>
        <v>0</v>
      </c>
      <c r="BI777" s="231">
        <f>IF(N777="nulová",J777,0)</f>
        <v>0</v>
      </c>
      <c r="BJ777" s="18" t="s">
        <v>85</v>
      </c>
      <c r="BK777" s="231">
        <f>ROUND(I777*H777,2)</f>
        <v>0</v>
      </c>
      <c r="BL777" s="18" t="s">
        <v>295</v>
      </c>
      <c r="BM777" s="230" t="s">
        <v>971</v>
      </c>
    </row>
    <row r="778" s="2" customFormat="1">
      <c r="A778" s="39"/>
      <c r="B778" s="40"/>
      <c r="C778" s="41"/>
      <c r="D778" s="232" t="s">
        <v>175</v>
      </c>
      <c r="E778" s="41"/>
      <c r="F778" s="233" t="s">
        <v>972</v>
      </c>
      <c r="G778" s="41"/>
      <c r="H778" s="41"/>
      <c r="I778" s="137"/>
      <c r="J778" s="41"/>
      <c r="K778" s="41"/>
      <c r="L778" s="45"/>
      <c r="M778" s="234"/>
      <c r="N778" s="235"/>
      <c r="O778" s="85"/>
      <c r="P778" s="85"/>
      <c r="Q778" s="85"/>
      <c r="R778" s="85"/>
      <c r="S778" s="85"/>
      <c r="T778" s="86"/>
      <c r="U778" s="39"/>
      <c r="V778" s="39"/>
      <c r="W778" s="39"/>
      <c r="X778" s="39"/>
      <c r="Y778" s="39"/>
      <c r="Z778" s="39"/>
      <c r="AA778" s="39"/>
      <c r="AB778" s="39"/>
      <c r="AC778" s="39"/>
      <c r="AD778" s="39"/>
      <c r="AE778" s="39"/>
      <c r="AT778" s="18" t="s">
        <v>175</v>
      </c>
      <c r="AU778" s="18" t="s">
        <v>87</v>
      </c>
    </row>
    <row r="779" s="2" customFormat="1" ht="24" customHeight="1">
      <c r="A779" s="39"/>
      <c r="B779" s="40"/>
      <c r="C779" s="219" t="s">
        <v>973</v>
      </c>
      <c r="D779" s="219" t="s">
        <v>168</v>
      </c>
      <c r="E779" s="220" t="s">
        <v>974</v>
      </c>
      <c r="F779" s="221" t="s">
        <v>975</v>
      </c>
      <c r="G779" s="222" t="s">
        <v>287</v>
      </c>
      <c r="H779" s="223">
        <v>2</v>
      </c>
      <c r="I779" s="224"/>
      <c r="J779" s="225">
        <f>ROUND(I779*H779,2)</f>
        <v>0</v>
      </c>
      <c r="K779" s="221" t="s">
        <v>315</v>
      </c>
      <c r="L779" s="45"/>
      <c r="M779" s="226" t="s">
        <v>40</v>
      </c>
      <c r="N779" s="227" t="s">
        <v>48</v>
      </c>
      <c r="O779" s="85"/>
      <c r="P779" s="228">
        <f>O779*H779</f>
        <v>0</v>
      </c>
      <c r="Q779" s="228">
        <v>0</v>
      </c>
      <c r="R779" s="228">
        <f>Q779*H779</f>
        <v>0</v>
      </c>
      <c r="S779" s="228">
        <v>0</v>
      </c>
      <c r="T779" s="229">
        <f>S779*H779</f>
        <v>0</v>
      </c>
      <c r="U779" s="39"/>
      <c r="V779" s="39"/>
      <c r="W779" s="39"/>
      <c r="X779" s="39"/>
      <c r="Y779" s="39"/>
      <c r="Z779" s="39"/>
      <c r="AA779" s="39"/>
      <c r="AB779" s="39"/>
      <c r="AC779" s="39"/>
      <c r="AD779" s="39"/>
      <c r="AE779" s="39"/>
      <c r="AR779" s="230" t="s">
        <v>295</v>
      </c>
      <c r="AT779" s="230" t="s">
        <v>168</v>
      </c>
      <c r="AU779" s="230" t="s">
        <v>87</v>
      </c>
      <c r="AY779" s="18" t="s">
        <v>165</v>
      </c>
      <c r="BE779" s="231">
        <f>IF(N779="základní",J779,0)</f>
        <v>0</v>
      </c>
      <c r="BF779" s="231">
        <f>IF(N779="snížená",J779,0)</f>
        <v>0</v>
      </c>
      <c r="BG779" s="231">
        <f>IF(N779="zákl. přenesená",J779,0)</f>
        <v>0</v>
      </c>
      <c r="BH779" s="231">
        <f>IF(N779="sníž. přenesená",J779,0)</f>
        <v>0</v>
      </c>
      <c r="BI779" s="231">
        <f>IF(N779="nulová",J779,0)</f>
        <v>0</v>
      </c>
      <c r="BJ779" s="18" t="s">
        <v>85</v>
      </c>
      <c r="BK779" s="231">
        <f>ROUND(I779*H779,2)</f>
        <v>0</v>
      </c>
      <c r="BL779" s="18" t="s">
        <v>295</v>
      </c>
      <c r="BM779" s="230" t="s">
        <v>976</v>
      </c>
    </row>
    <row r="780" s="2" customFormat="1">
      <c r="A780" s="39"/>
      <c r="B780" s="40"/>
      <c r="C780" s="41"/>
      <c r="D780" s="232" t="s">
        <v>175</v>
      </c>
      <c r="E780" s="41"/>
      <c r="F780" s="233" t="s">
        <v>977</v>
      </c>
      <c r="G780" s="41"/>
      <c r="H780" s="41"/>
      <c r="I780" s="137"/>
      <c r="J780" s="41"/>
      <c r="K780" s="41"/>
      <c r="L780" s="45"/>
      <c r="M780" s="234"/>
      <c r="N780" s="235"/>
      <c r="O780" s="85"/>
      <c r="P780" s="85"/>
      <c r="Q780" s="85"/>
      <c r="R780" s="85"/>
      <c r="S780" s="85"/>
      <c r="T780" s="86"/>
      <c r="U780" s="39"/>
      <c r="V780" s="39"/>
      <c r="W780" s="39"/>
      <c r="X780" s="39"/>
      <c r="Y780" s="39"/>
      <c r="Z780" s="39"/>
      <c r="AA780" s="39"/>
      <c r="AB780" s="39"/>
      <c r="AC780" s="39"/>
      <c r="AD780" s="39"/>
      <c r="AE780" s="39"/>
      <c r="AT780" s="18" t="s">
        <v>175</v>
      </c>
      <c r="AU780" s="18" t="s">
        <v>87</v>
      </c>
    </row>
    <row r="781" s="2" customFormat="1" ht="24" customHeight="1">
      <c r="A781" s="39"/>
      <c r="B781" s="40"/>
      <c r="C781" s="219" t="s">
        <v>978</v>
      </c>
      <c r="D781" s="219" t="s">
        <v>168</v>
      </c>
      <c r="E781" s="220" t="s">
        <v>979</v>
      </c>
      <c r="F781" s="221" t="s">
        <v>980</v>
      </c>
      <c r="G781" s="222" t="s">
        <v>171</v>
      </c>
      <c r="H781" s="223">
        <v>7.4249999999999998</v>
      </c>
      <c r="I781" s="224"/>
      <c r="J781" s="225">
        <f>ROUND(I781*H781,2)</f>
        <v>0</v>
      </c>
      <c r="K781" s="221" t="s">
        <v>172</v>
      </c>
      <c r="L781" s="45"/>
      <c r="M781" s="226" t="s">
        <v>40</v>
      </c>
      <c r="N781" s="227" t="s">
        <v>48</v>
      </c>
      <c r="O781" s="85"/>
      <c r="P781" s="228">
        <f>O781*H781</f>
        <v>0</v>
      </c>
      <c r="Q781" s="228">
        <v>0.00025999999999999998</v>
      </c>
      <c r="R781" s="228">
        <f>Q781*H781</f>
        <v>0.0019304999999999997</v>
      </c>
      <c r="S781" s="228">
        <v>0</v>
      </c>
      <c r="T781" s="229">
        <f>S781*H781</f>
        <v>0</v>
      </c>
      <c r="U781" s="39"/>
      <c r="V781" s="39"/>
      <c r="W781" s="39"/>
      <c r="X781" s="39"/>
      <c r="Y781" s="39"/>
      <c r="Z781" s="39"/>
      <c r="AA781" s="39"/>
      <c r="AB781" s="39"/>
      <c r="AC781" s="39"/>
      <c r="AD781" s="39"/>
      <c r="AE781" s="39"/>
      <c r="AR781" s="230" t="s">
        <v>295</v>
      </c>
      <c r="AT781" s="230" t="s">
        <v>168</v>
      </c>
      <c r="AU781" s="230" t="s">
        <v>87</v>
      </c>
      <c r="AY781" s="18" t="s">
        <v>165</v>
      </c>
      <c r="BE781" s="231">
        <f>IF(N781="základní",J781,0)</f>
        <v>0</v>
      </c>
      <c r="BF781" s="231">
        <f>IF(N781="snížená",J781,0)</f>
        <v>0</v>
      </c>
      <c r="BG781" s="231">
        <f>IF(N781="zákl. přenesená",J781,0)</f>
        <v>0</v>
      </c>
      <c r="BH781" s="231">
        <f>IF(N781="sníž. přenesená",J781,0)</f>
        <v>0</v>
      </c>
      <c r="BI781" s="231">
        <f>IF(N781="nulová",J781,0)</f>
        <v>0</v>
      </c>
      <c r="BJ781" s="18" t="s">
        <v>85</v>
      </c>
      <c r="BK781" s="231">
        <f>ROUND(I781*H781,2)</f>
        <v>0</v>
      </c>
      <c r="BL781" s="18" t="s">
        <v>295</v>
      </c>
      <c r="BM781" s="230" t="s">
        <v>1451</v>
      </c>
    </row>
    <row r="782" s="2" customFormat="1">
      <c r="A782" s="39"/>
      <c r="B782" s="40"/>
      <c r="C782" s="41"/>
      <c r="D782" s="232" t="s">
        <v>175</v>
      </c>
      <c r="E782" s="41"/>
      <c r="F782" s="233" t="s">
        <v>982</v>
      </c>
      <c r="G782" s="41"/>
      <c r="H782" s="41"/>
      <c r="I782" s="137"/>
      <c r="J782" s="41"/>
      <c r="K782" s="41"/>
      <c r="L782" s="45"/>
      <c r="M782" s="234"/>
      <c r="N782" s="235"/>
      <c r="O782" s="85"/>
      <c r="P782" s="85"/>
      <c r="Q782" s="85"/>
      <c r="R782" s="85"/>
      <c r="S782" s="85"/>
      <c r="T782" s="86"/>
      <c r="U782" s="39"/>
      <c r="V782" s="39"/>
      <c r="W782" s="39"/>
      <c r="X782" s="39"/>
      <c r="Y782" s="39"/>
      <c r="Z782" s="39"/>
      <c r="AA782" s="39"/>
      <c r="AB782" s="39"/>
      <c r="AC782" s="39"/>
      <c r="AD782" s="39"/>
      <c r="AE782" s="39"/>
      <c r="AT782" s="18" t="s">
        <v>175</v>
      </c>
      <c r="AU782" s="18" t="s">
        <v>87</v>
      </c>
    </row>
    <row r="783" s="2" customFormat="1">
      <c r="A783" s="39"/>
      <c r="B783" s="40"/>
      <c r="C783" s="41"/>
      <c r="D783" s="232" t="s">
        <v>192</v>
      </c>
      <c r="E783" s="41"/>
      <c r="F783" s="268" t="s">
        <v>983</v>
      </c>
      <c r="G783" s="41"/>
      <c r="H783" s="41"/>
      <c r="I783" s="137"/>
      <c r="J783" s="41"/>
      <c r="K783" s="41"/>
      <c r="L783" s="45"/>
      <c r="M783" s="234"/>
      <c r="N783" s="235"/>
      <c r="O783" s="85"/>
      <c r="P783" s="85"/>
      <c r="Q783" s="85"/>
      <c r="R783" s="85"/>
      <c r="S783" s="85"/>
      <c r="T783" s="86"/>
      <c r="U783" s="39"/>
      <c r="V783" s="39"/>
      <c r="W783" s="39"/>
      <c r="X783" s="39"/>
      <c r="Y783" s="39"/>
      <c r="Z783" s="39"/>
      <c r="AA783" s="39"/>
      <c r="AB783" s="39"/>
      <c r="AC783" s="39"/>
      <c r="AD783" s="39"/>
      <c r="AE783" s="39"/>
      <c r="AT783" s="18" t="s">
        <v>192</v>
      </c>
      <c r="AU783" s="18" t="s">
        <v>87</v>
      </c>
    </row>
    <row r="784" s="14" customFormat="1">
      <c r="A784" s="14"/>
      <c r="B784" s="246"/>
      <c r="C784" s="247"/>
      <c r="D784" s="232" t="s">
        <v>177</v>
      </c>
      <c r="E784" s="248" t="s">
        <v>40</v>
      </c>
      <c r="F784" s="249" t="s">
        <v>269</v>
      </c>
      <c r="G784" s="247"/>
      <c r="H784" s="250">
        <v>7.4249999999999998</v>
      </c>
      <c r="I784" s="251"/>
      <c r="J784" s="247"/>
      <c r="K784" s="247"/>
      <c r="L784" s="252"/>
      <c r="M784" s="253"/>
      <c r="N784" s="254"/>
      <c r="O784" s="254"/>
      <c r="P784" s="254"/>
      <c r="Q784" s="254"/>
      <c r="R784" s="254"/>
      <c r="S784" s="254"/>
      <c r="T784" s="255"/>
      <c r="U784" s="14"/>
      <c r="V784" s="14"/>
      <c r="W784" s="14"/>
      <c r="X784" s="14"/>
      <c r="Y784" s="14"/>
      <c r="Z784" s="14"/>
      <c r="AA784" s="14"/>
      <c r="AB784" s="14"/>
      <c r="AC784" s="14"/>
      <c r="AD784" s="14"/>
      <c r="AE784" s="14"/>
      <c r="AT784" s="256" t="s">
        <v>177</v>
      </c>
      <c r="AU784" s="256" t="s">
        <v>87</v>
      </c>
      <c r="AV784" s="14" t="s">
        <v>87</v>
      </c>
      <c r="AW784" s="14" t="s">
        <v>38</v>
      </c>
      <c r="AX784" s="14" t="s">
        <v>77</v>
      </c>
      <c r="AY784" s="256" t="s">
        <v>165</v>
      </c>
    </row>
    <row r="785" s="15" customFormat="1">
      <c r="A785" s="15"/>
      <c r="B785" s="257"/>
      <c r="C785" s="258"/>
      <c r="D785" s="232" t="s">
        <v>177</v>
      </c>
      <c r="E785" s="259" t="s">
        <v>40</v>
      </c>
      <c r="F785" s="260" t="s">
        <v>186</v>
      </c>
      <c r="G785" s="258"/>
      <c r="H785" s="261">
        <v>7.4249999999999998</v>
      </c>
      <c r="I785" s="262"/>
      <c r="J785" s="258"/>
      <c r="K785" s="258"/>
      <c r="L785" s="263"/>
      <c r="M785" s="264"/>
      <c r="N785" s="265"/>
      <c r="O785" s="265"/>
      <c r="P785" s="265"/>
      <c r="Q785" s="265"/>
      <c r="R785" s="265"/>
      <c r="S785" s="265"/>
      <c r="T785" s="266"/>
      <c r="U785" s="15"/>
      <c r="V785" s="15"/>
      <c r="W785" s="15"/>
      <c r="X785" s="15"/>
      <c r="Y785" s="15"/>
      <c r="Z785" s="15"/>
      <c r="AA785" s="15"/>
      <c r="AB785" s="15"/>
      <c r="AC785" s="15"/>
      <c r="AD785" s="15"/>
      <c r="AE785" s="15"/>
      <c r="AT785" s="267" t="s">
        <v>177</v>
      </c>
      <c r="AU785" s="267" t="s">
        <v>87</v>
      </c>
      <c r="AV785" s="15" t="s">
        <v>173</v>
      </c>
      <c r="AW785" s="15" t="s">
        <v>38</v>
      </c>
      <c r="AX785" s="15" t="s">
        <v>85</v>
      </c>
      <c r="AY785" s="267" t="s">
        <v>165</v>
      </c>
    </row>
    <row r="786" s="2" customFormat="1" ht="24" customHeight="1">
      <c r="A786" s="39"/>
      <c r="B786" s="40"/>
      <c r="C786" s="269" t="s">
        <v>984</v>
      </c>
      <c r="D786" s="269" t="s">
        <v>296</v>
      </c>
      <c r="E786" s="270" t="s">
        <v>985</v>
      </c>
      <c r="F786" s="271" t="s">
        <v>986</v>
      </c>
      <c r="G786" s="272" t="s">
        <v>171</v>
      </c>
      <c r="H786" s="273">
        <v>7.4249999999999998</v>
      </c>
      <c r="I786" s="274"/>
      <c r="J786" s="275">
        <f>ROUND(I786*H786,2)</f>
        <v>0</v>
      </c>
      <c r="K786" s="271" t="s">
        <v>315</v>
      </c>
      <c r="L786" s="276"/>
      <c r="M786" s="277" t="s">
        <v>40</v>
      </c>
      <c r="N786" s="278" t="s">
        <v>48</v>
      </c>
      <c r="O786" s="85"/>
      <c r="P786" s="228">
        <f>O786*H786</f>
        <v>0</v>
      </c>
      <c r="Q786" s="228">
        <v>0.036110000000000003</v>
      </c>
      <c r="R786" s="228">
        <f>Q786*H786</f>
        <v>0.26811675000000001</v>
      </c>
      <c r="S786" s="228">
        <v>0</v>
      </c>
      <c r="T786" s="229">
        <f>S786*H786</f>
        <v>0</v>
      </c>
      <c r="U786" s="39"/>
      <c r="V786" s="39"/>
      <c r="W786" s="39"/>
      <c r="X786" s="39"/>
      <c r="Y786" s="39"/>
      <c r="Z786" s="39"/>
      <c r="AA786" s="39"/>
      <c r="AB786" s="39"/>
      <c r="AC786" s="39"/>
      <c r="AD786" s="39"/>
      <c r="AE786" s="39"/>
      <c r="AR786" s="230" t="s">
        <v>413</v>
      </c>
      <c r="AT786" s="230" t="s">
        <v>296</v>
      </c>
      <c r="AU786" s="230" t="s">
        <v>87</v>
      </c>
      <c r="AY786" s="18" t="s">
        <v>165</v>
      </c>
      <c r="BE786" s="231">
        <f>IF(N786="základní",J786,0)</f>
        <v>0</v>
      </c>
      <c r="BF786" s="231">
        <f>IF(N786="snížená",J786,0)</f>
        <v>0</v>
      </c>
      <c r="BG786" s="231">
        <f>IF(N786="zákl. přenesená",J786,0)</f>
        <v>0</v>
      </c>
      <c r="BH786" s="231">
        <f>IF(N786="sníž. přenesená",J786,0)</f>
        <v>0</v>
      </c>
      <c r="BI786" s="231">
        <f>IF(N786="nulová",J786,0)</f>
        <v>0</v>
      </c>
      <c r="BJ786" s="18" t="s">
        <v>85</v>
      </c>
      <c r="BK786" s="231">
        <f>ROUND(I786*H786,2)</f>
        <v>0</v>
      </c>
      <c r="BL786" s="18" t="s">
        <v>295</v>
      </c>
      <c r="BM786" s="230" t="s">
        <v>1452</v>
      </c>
    </row>
    <row r="787" s="2" customFormat="1">
      <c r="A787" s="39"/>
      <c r="B787" s="40"/>
      <c r="C787" s="41"/>
      <c r="D787" s="232" t="s">
        <v>175</v>
      </c>
      <c r="E787" s="41"/>
      <c r="F787" s="233" t="s">
        <v>986</v>
      </c>
      <c r="G787" s="41"/>
      <c r="H787" s="41"/>
      <c r="I787" s="137"/>
      <c r="J787" s="41"/>
      <c r="K787" s="41"/>
      <c r="L787" s="45"/>
      <c r="M787" s="234"/>
      <c r="N787" s="235"/>
      <c r="O787" s="85"/>
      <c r="P787" s="85"/>
      <c r="Q787" s="85"/>
      <c r="R787" s="85"/>
      <c r="S787" s="85"/>
      <c r="T787" s="86"/>
      <c r="U787" s="39"/>
      <c r="V787" s="39"/>
      <c r="W787" s="39"/>
      <c r="X787" s="39"/>
      <c r="Y787" s="39"/>
      <c r="Z787" s="39"/>
      <c r="AA787" s="39"/>
      <c r="AB787" s="39"/>
      <c r="AC787" s="39"/>
      <c r="AD787" s="39"/>
      <c r="AE787" s="39"/>
      <c r="AT787" s="18" t="s">
        <v>175</v>
      </c>
      <c r="AU787" s="18" t="s">
        <v>87</v>
      </c>
    </row>
    <row r="788" s="14" customFormat="1">
      <c r="A788" s="14"/>
      <c r="B788" s="246"/>
      <c r="C788" s="247"/>
      <c r="D788" s="232" t="s">
        <v>177</v>
      </c>
      <c r="E788" s="248" t="s">
        <v>40</v>
      </c>
      <c r="F788" s="249" t="s">
        <v>269</v>
      </c>
      <c r="G788" s="247"/>
      <c r="H788" s="250">
        <v>7.4249999999999998</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177</v>
      </c>
      <c r="AU788" s="256" t="s">
        <v>87</v>
      </c>
      <c r="AV788" s="14" t="s">
        <v>87</v>
      </c>
      <c r="AW788" s="14" t="s">
        <v>38</v>
      </c>
      <c r="AX788" s="14" t="s">
        <v>77</v>
      </c>
      <c r="AY788" s="256" t="s">
        <v>165</v>
      </c>
    </row>
    <row r="789" s="15" customFormat="1">
      <c r="A789" s="15"/>
      <c r="B789" s="257"/>
      <c r="C789" s="258"/>
      <c r="D789" s="232" t="s">
        <v>177</v>
      </c>
      <c r="E789" s="259" t="s">
        <v>40</v>
      </c>
      <c r="F789" s="260" t="s">
        <v>186</v>
      </c>
      <c r="G789" s="258"/>
      <c r="H789" s="261">
        <v>7.4249999999999998</v>
      </c>
      <c r="I789" s="262"/>
      <c r="J789" s="258"/>
      <c r="K789" s="258"/>
      <c r="L789" s="263"/>
      <c r="M789" s="264"/>
      <c r="N789" s="265"/>
      <c r="O789" s="265"/>
      <c r="P789" s="265"/>
      <c r="Q789" s="265"/>
      <c r="R789" s="265"/>
      <c r="S789" s="265"/>
      <c r="T789" s="266"/>
      <c r="U789" s="15"/>
      <c r="V789" s="15"/>
      <c r="W789" s="15"/>
      <c r="X789" s="15"/>
      <c r="Y789" s="15"/>
      <c r="Z789" s="15"/>
      <c r="AA789" s="15"/>
      <c r="AB789" s="15"/>
      <c r="AC789" s="15"/>
      <c r="AD789" s="15"/>
      <c r="AE789" s="15"/>
      <c r="AT789" s="267" t="s">
        <v>177</v>
      </c>
      <c r="AU789" s="267" t="s">
        <v>87</v>
      </c>
      <c r="AV789" s="15" t="s">
        <v>173</v>
      </c>
      <c r="AW789" s="15" t="s">
        <v>38</v>
      </c>
      <c r="AX789" s="15" t="s">
        <v>85</v>
      </c>
      <c r="AY789" s="267" t="s">
        <v>165</v>
      </c>
    </row>
    <row r="790" s="2" customFormat="1" ht="24" customHeight="1">
      <c r="A790" s="39"/>
      <c r="B790" s="40"/>
      <c r="C790" s="219" t="s">
        <v>988</v>
      </c>
      <c r="D790" s="219" t="s">
        <v>168</v>
      </c>
      <c r="E790" s="220" t="s">
        <v>989</v>
      </c>
      <c r="F790" s="221" t="s">
        <v>990</v>
      </c>
      <c r="G790" s="222" t="s">
        <v>287</v>
      </c>
      <c r="H790" s="223">
        <v>3</v>
      </c>
      <c r="I790" s="224"/>
      <c r="J790" s="225">
        <f>ROUND(I790*H790,2)</f>
        <v>0</v>
      </c>
      <c r="K790" s="221" t="s">
        <v>172</v>
      </c>
      <c r="L790" s="45"/>
      <c r="M790" s="226" t="s">
        <v>40</v>
      </c>
      <c r="N790" s="227" t="s">
        <v>48</v>
      </c>
      <c r="O790" s="85"/>
      <c r="P790" s="228">
        <f>O790*H790</f>
        <v>0</v>
      </c>
      <c r="Q790" s="228">
        <v>0</v>
      </c>
      <c r="R790" s="228">
        <f>Q790*H790</f>
        <v>0</v>
      </c>
      <c r="S790" s="228">
        <v>0</v>
      </c>
      <c r="T790" s="229">
        <f>S790*H790</f>
        <v>0</v>
      </c>
      <c r="U790" s="39"/>
      <c r="V790" s="39"/>
      <c r="W790" s="39"/>
      <c r="X790" s="39"/>
      <c r="Y790" s="39"/>
      <c r="Z790" s="39"/>
      <c r="AA790" s="39"/>
      <c r="AB790" s="39"/>
      <c r="AC790" s="39"/>
      <c r="AD790" s="39"/>
      <c r="AE790" s="39"/>
      <c r="AR790" s="230" t="s">
        <v>295</v>
      </c>
      <c r="AT790" s="230" t="s">
        <v>168</v>
      </c>
      <c r="AU790" s="230" t="s">
        <v>87</v>
      </c>
      <c r="AY790" s="18" t="s">
        <v>165</v>
      </c>
      <c r="BE790" s="231">
        <f>IF(N790="základní",J790,0)</f>
        <v>0</v>
      </c>
      <c r="BF790" s="231">
        <f>IF(N790="snížená",J790,0)</f>
        <v>0</v>
      </c>
      <c r="BG790" s="231">
        <f>IF(N790="zákl. přenesená",J790,0)</f>
        <v>0</v>
      </c>
      <c r="BH790" s="231">
        <f>IF(N790="sníž. přenesená",J790,0)</f>
        <v>0</v>
      </c>
      <c r="BI790" s="231">
        <f>IF(N790="nulová",J790,0)</f>
        <v>0</v>
      </c>
      <c r="BJ790" s="18" t="s">
        <v>85</v>
      </c>
      <c r="BK790" s="231">
        <f>ROUND(I790*H790,2)</f>
        <v>0</v>
      </c>
      <c r="BL790" s="18" t="s">
        <v>295</v>
      </c>
      <c r="BM790" s="230" t="s">
        <v>991</v>
      </c>
    </row>
    <row r="791" s="2" customFormat="1">
      <c r="A791" s="39"/>
      <c r="B791" s="40"/>
      <c r="C791" s="41"/>
      <c r="D791" s="232" t="s">
        <v>175</v>
      </c>
      <c r="E791" s="41"/>
      <c r="F791" s="233" t="s">
        <v>992</v>
      </c>
      <c r="G791" s="41"/>
      <c r="H791" s="41"/>
      <c r="I791" s="137"/>
      <c r="J791" s="41"/>
      <c r="K791" s="41"/>
      <c r="L791" s="45"/>
      <c r="M791" s="234"/>
      <c r="N791" s="235"/>
      <c r="O791" s="85"/>
      <c r="P791" s="85"/>
      <c r="Q791" s="85"/>
      <c r="R791" s="85"/>
      <c r="S791" s="85"/>
      <c r="T791" s="86"/>
      <c r="U791" s="39"/>
      <c r="V791" s="39"/>
      <c r="W791" s="39"/>
      <c r="X791" s="39"/>
      <c r="Y791" s="39"/>
      <c r="Z791" s="39"/>
      <c r="AA791" s="39"/>
      <c r="AB791" s="39"/>
      <c r="AC791" s="39"/>
      <c r="AD791" s="39"/>
      <c r="AE791" s="39"/>
      <c r="AT791" s="18" t="s">
        <v>175</v>
      </c>
      <c r="AU791" s="18" t="s">
        <v>87</v>
      </c>
    </row>
    <row r="792" s="2" customFormat="1">
      <c r="A792" s="39"/>
      <c r="B792" s="40"/>
      <c r="C792" s="41"/>
      <c r="D792" s="232" t="s">
        <v>192</v>
      </c>
      <c r="E792" s="41"/>
      <c r="F792" s="268" t="s">
        <v>993</v>
      </c>
      <c r="G792" s="41"/>
      <c r="H792" s="41"/>
      <c r="I792" s="137"/>
      <c r="J792" s="41"/>
      <c r="K792" s="41"/>
      <c r="L792" s="45"/>
      <c r="M792" s="234"/>
      <c r="N792" s="235"/>
      <c r="O792" s="85"/>
      <c r="P792" s="85"/>
      <c r="Q792" s="85"/>
      <c r="R792" s="85"/>
      <c r="S792" s="85"/>
      <c r="T792" s="86"/>
      <c r="U792" s="39"/>
      <c r="V792" s="39"/>
      <c r="W792" s="39"/>
      <c r="X792" s="39"/>
      <c r="Y792" s="39"/>
      <c r="Z792" s="39"/>
      <c r="AA792" s="39"/>
      <c r="AB792" s="39"/>
      <c r="AC792" s="39"/>
      <c r="AD792" s="39"/>
      <c r="AE792" s="39"/>
      <c r="AT792" s="18" t="s">
        <v>192</v>
      </c>
      <c r="AU792" s="18" t="s">
        <v>87</v>
      </c>
    </row>
    <row r="793" s="2" customFormat="1" ht="16.5" customHeight="1">
      <c r="A793" s="39"/>
      <c r="B793" s="40"/>
      <c r="C793" s="269" t="s">
        <v>994</v>
      </c>
      <c r="D793" s="269" t="s">
        <v>296</v>
      </c>
      <c r="E793" s="270" t="s">
        <v>995</v>
      </c>
      <c r="F793" s="271" t="s">
        <v>996</v>
      </c>
      <c r="G793" s="272" t="s">
        <v>287</v>
      </c>
      <c r="H793" s="273">
        <v>1</v>
      </c>
      <c r="I793" s="274"/>
      <c r="J793" s="275">
        <f>ROUND(I793*H793,2)</f>
        <v>0</v>
      </c>
      <c r="K793" s="271" t="s">
        <v>172</v>
      </c>
      <c r="L793" s="276"/>
      <c r="M793" s="277" t="s">
        <v>40</v>
      </c>
      <c r="N793" s="278" t="s">
        <v>48</v>
      </c>
      <c r="O793" s="85"/>
      <c r="P793" s="228">
        <f>O793*H793</f>
        <v>0</v>
      </c>
      <c r="Q793" s="228">
        <v>0.0138</v>
      </c>
      <c r="R793" s="228">
        <f>Q793*H793</f>
        <v>0.0138</v>
      </c>
      <c r="S793" s="228">
        <v>0</v>
      </c>
      <c r="T793" s="229">
        <f>S793*H793</f>
        <v>0</v>
      </c>
      <c r="U793" s="39"/>
      <c r="V793" s="39"/>
      <c r="W793" s="39"/>
      <c r="X793" s="39"/>
      <c r="Y793" s="39"/>
      <c r="Z793" s="39"/>
      <c r="AA793" s="39"/>
      <c r="AB793" s="39"/>
      <c r="AC793" s="39"/>
      <c r="AD793" s="39"/>
      <c r="AE793" s="39"/>
      <c r="AR793" s="230" t="s">
        <v>413</v>
      </c>
      <c r="AT793" s="230" t="s">
        <v>296</v>
      </c>
      <c r="AU793" s="230" t="s">
        <v>87</v>
      </c>
      <c r="AY793" s="18" t="s">
        <v>165</v>
      </c>
      <c r="BE793" s="231">
        <f>IF(N793="základní",J793,0)</f>
        <v>0</v>
      </c>
      <c r="BF793" s="231">
        <f>IF(N793="snížená",J793,0)</f>
        <v>0</v>
      </c>
      <c r="BG793" s="231">
        <f>IF(N793="zákl. přenesená",J793,0)</f>
        <v>0</v>
      </c>
      <c r="BH793" s="231">
        <f>IF(N793="sníž. přenesená",J793,0)</f>
        <v>0</v>
      </c>
      <c r="BI793" s="231">
        <f>IF(N793="nulová",J793,0)</f>
        <v>0</v>
      </c>
      <c r="BJ793" s="18" t="s">
        <v>85</v>
      </c>
      <c r="BK793" s="231">
        <f>ROUND(I793*H793,2)</f>
        <v>0</v>
      </c>
      <c r="BL793" s="18" t="s">
        <v>295</v>
      </c>
      <c r="BM793" s="230" t="s">
        <v>997</v>
      </c>
    </row>
    <row r="794" s="2" customFormat="1">
      <c r="A794" s="39"/>
      <c r="B794" s="40"/>
      <c r="C794" s="41"/>
      <c r="D794" s="232" t="s">
        <v>175</v>
      </c>
      <c r="E794" s="41"/>
      <c r="F794" s="233" t="s">
        <v>996</v>
      </c>
      <c r="G794" s="41"/>
      <c r="H794" s="41"/>
      <c r="I794" s="137"/>
      <c r="J794" s="41"/>
      <c r="K794" s="41"/>
      <c r="L794" s="45"/>
      <c r="M794" s="234"/>
      <c r="N794" s="235"/>
      <c r="O794" s="85"/>
      <c r="P794" s="85"/>
      <c r="Q794" s="85"/>
      <c r="R794" s="85"/>
      <c r="S794" s="85"/>
      <c r="T794" s="86"/>
      <c r="U794" s="39"/>
      <c r="V794" s="39"/>
      <c r="W794" s="39"/>
      <c r="X794" s="39"/>
      <c r="Y794" s="39"/>
      <c r="Z794" s="39"/>
      <c r="AA794" s="39"/>
      <c r="AB794" s="39"/>
      <c r="AC794" s="39"/>
      <c r="AD794" s="39"/>
      <c r="AE794" s="39"/>
      <c r="AT794" s="18" t="s">
        <v>175</v>
      </c>
      <c r="AU794" s="18" t="s">
        <v>87</v>
      </c>
    </row>
    <row r="795" s="14" customFormat="1">
      <c r="A795" s="14"/>
      <c r="B795" s="246"/>
      <c r="C795" s="247"/>
      <c r="D795" s="232" t="s">
        <v>177</v>
      </c>
      <c r="E795" s="248" t="s">
        <v>40</v>
      </c>
      <c r="F795" s="249" t="s">
        <v>85</v>
      </c>
      <c r="G795" s="247"/>
      <c r="H795" s="250">
        <v>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177</v>
      </c>
      <c r="AU795" s="256" t="s">
        <v>87</v>
      </c>
      <c r="AV795" s="14" t="s">
        <v>87</v>
      </c>
      <c r="AW795" s="14" t="s">
        <v>38</v>
      </c>
      <c r="AX795" s="14" t="s">
        <v>77</v>
      </c>
      <c r="AY795" s="256" t="s">
        <v>165</v>
      </c>
    </row>
    <row r="796" s="15" customFormat="1">
      <c r="A796" s="15"/>
      <c r="B796" s="257"/>
      <c r="C796" s="258"/>
      <c r="D796" s="232" t="s">
        <v>177</v>
      </c>
      <c r="E796" s="259" t="s">
        <v>40</v>
      </c>
      <c r="F796" s="260" t="s">
        <v>186</v>
      </c>
      <c r="G796" s="258"/>
      <c r="H796" s="261">
        <v>1</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177</v>
      </c>
      <c r="AU796" s="267" t="s">
        <v>87</v>
      </c>
      <c r="AV796" s="15" t="s">
        <v>173</v>
      </c>
      <c r="AW796" s="15" t="s">
        <v>38</v>
      </c>
      <c r="AX796" s="15" t="s">
        <v>85</v>
      </c>
      <c r="AY796" s="267" t="s">
        <v>165</v>
      </c>
    </row>
    <row r="797" s="2" customFormat="1" ht="16.5" customHeight="1">
      <c r="A797" s="39"/>
      <c r="B797" s="40"/>
      <c r="C797" s="269" t="s">
        <v>998</v>
      </c>
      <c r="D797" s="269" t="s">
        <v>296</v>
      </c>
      <c r="E797" s="270" t="s">
        <v>999</v>
      </c>
      <c r="F797" s="271" t="s">
        <v>1000</v>
      </c>
      <c r="G797" s="272" t="s">
        <v>287</v>
      </c>
      <c r="H797" s="273">
        <v>2</v>
      </c>
      <c r="I797" s="274"/>
      <c r="J797" s="275">
        <f>ROUND(I797*H797,2)</f>
        <v>0</v>
      </c>
      <c r="K797" s="271" t="s">
        <v>172</v>
      </c>
      <c r="L797" s="276"/>
      <c r="M797" s="277" t="s">
        <v>40</v>
      </c>
      <c r="N797" s="278" t="s">
        <v>48</v>
      </c>
      <c r="O797" s="85"/>
      <c r="P797" s="228">
        <f>O797*H797</f>
        <v>0</v>
      </c>
      <c r="Q797" s="228">
        <v>0.0195</v>
      </c>
      <c r="R797" s="228">
        <f>Q797*H797</f>
        <v>0.039</v>
      </c>
      <c r="S797" s="228">
        <v>0</v>
      </c>
      <c r="T797" s="229">
        <f>S797*H797</f>
        <v>0</v>
      </c>
      <c r="U797" s="39"/>
      <c r="V797" s="39"/>
      <c r="W797" s="39"/>
      <c r="X797" s="39"/>
      <c r="Y797" s="39"/>
      <c r="Z797" s="39"/>
      <c r="AA797" s="39"/>
      <c r="AB797" s="39"/>
      <c r="AC797" s="39"/>
      <c r="AD797" s="39"/>
      <c r="AE797" s="39"/>
      <c r="AR797" s="230" t="s">
        <v>413</v>
      </c>
      <c r="AT797" s="230" t="s">
        <v>296</v>
      </c>
      <c r="AU797" s="230" t="s">
        <v>87</v>
      </c>
      <c r="AY797" s="18" t="s">
        <v>165</v>
      </c>
      <c r="BE797" s="231">
        <f>IF(N797="základní",J797,0)</f>
        <v>0</v>
      </c>
      <c r="BF797" s="231">
        <f>IF(N797="snížená",J797,0)</f>
        <v>0</v>
      </c>
      <c r="BG797" s="231">
        <f>IF(N797="zákl. přenesená",J797,0)</f>
        <v>0</v>
      </c>
      <c r="BH797" s="231">
        <f>IF(N797="sníž. přenesená",J797,0)</f>
        <v>0</v>
      </c>
      <c r="BI797" s="231">
        <f>IF(N797="nulová",J797,0)</f>
        <v>0</v>
      </c>
      <c r="BJ797" s="18" t="s">
        <v>85</v>
      </c>
      <c r="BK797" s="231">
        <f>ROUND(I797*H797,2)</f>
        <v>0</v>
      </c>
      <c r="BL797" s="18" t="s">
        <v>295</v>
      </c>
      <c r="BM797" s="230" t="s">
        <v>1001</v>
      </c>
    </row>
    <row r="798" s="2" customFormat="1">
      <c r="A798" s="39"/>
      <c r="B798" s="40"/>
      <c r="C798" s="41"/>
      <c r="D798" s="232" t="s">
        <v>175</v>
      </c>
      <c r="E798" s="41"/>
      <c r="F798" s="233" t="s">
        <v>1000</v>
      </c>
      <c r="G798" s="41"/>
      <c r="H798" s="41"/>
      <c r="I798" s="137"/>
      <c r="J798" s="41"/>
      <c r="K798" s="41"/>
      <c r="L798" s="45"/>
      <c r="M798" s="234"/>
      <c r="N798" s="235"/>
      <c r="O798" s="85"/>
      <c r="P798" s="85"/>
      <c r="Q798" s="85"/>
      <c r="R798" s="85"/>
      <c r="S798" s="85"/>
      <c r="T798" s="86"/>
      <c r="U798" s="39"/>
      <c r="V798" s="39"/>
      <c r="W798" s="39"/>
      <c r="X798" s="39"/>
      <c r="Y798" s="39"/>
      <c r="Z798" s="39"/>
      <c r="AA798" s="39"/>
      <c r="AB798" s="39"/>
      <c r="AC798" s="39"/>
      <c r="AD798" s="39"/>
      <c r="AE798" s="39"/>
      <c r="AT798" s="18" t="s">
        <v>175</v>
      </c>
      <c r="AU798" s="18" t="s">
        <v>87</v>
      </c>
    </row>
    <row r="799" s="14" customFormat="1">
      <c r="A799" s="14"/>
      <c r="B799" s="246"/>
      <c r="C799" s="247"/>
      <c r="D799" s="232" t="s">
        <v>177</v>
      </c>
      <c r="E799" s="248" t="s">
        <v>40</v>
      </c>
      <c r="F799" s="249" t="s">
        <v>87</v>
      </c>
      <c r="G799" s="247"/>
      <c r="H799" s="250">
        <v>2</v>
      </c>
      <c r="I799" s="251"/>
      <c r="J799" s="247"/>
      <c r="K799" s="247"/>
      <c r="L799" s="252"/>
      <c r="M799" s="253"/>
      <c r="N799" s="254"/>
      <c r="O799" s="254"/>
      <c r="P799" s="254"/>
      <c r="Q799" s="254"/>
      <c r="R799" s="254"/>
      <c r="S799" s="254"/>
      <c r="T799" s="255"/>
      <c r="U799" s="14"/>
      <c r="V799" s="14"/>
      <c r="W799" s="14"/>
      <c r="X799" s="14"/>
      <c r="Y799" s="14"/>
      <c r="Z799" s="14"/>
      <c r="AA799" s="14"/>
      <c r="AB799" s="14"/>
      <c r="AC799" s="14"/>
      <c r="AD799" s="14"/>
      <c r="AE799" s="14"/>
      <c r="AT799" s="256" t="s">
        <v>177</v>
      </c>
      <c r="AU799" s="256" t="s">
        <v>87</v>
      </c>
      <c r="AV799" s="14" t="s">
        <v>87</v>
      </c>
      <c r="AW799" s="14" t="s">
        <v>38</v>
      </c>
      <c r="AX799" s="14" t="s">
        <v>77</v>
      </c>
      <c r="AY799" s="256" t="s">
        <v>165</v>
      </c>
    </row>
    <row r="800" s="15" customFormat="1">
      <c r="A800" s="15"/>
      <c r="B800" s="257"/>
      <c r="C800" s="258"/>
      <c r="D800" s="232" t="s">
        <v>177</v>
      </c>
      <c r="E800" s="259" t="s">
        <v>40</v>
      </c>
      <c r="F800" s="260" t="s">
        <v>186</v>
      </c>
      <c r="G800" s="258"/>
      <c r="H800" s="261">
        <v>2</v>
      </c>
      <c r="I800" s="262"/>
      <c r="J800" s="258"/>
      <c r="K800" s="258"/>
      <c r="L800" s="263"/>
      <c r="M800" s="264"/>
      <c r="N800" s="265"/>
      <c r="O800" s="265"/>
      <c r="P800" s="265"/>
      <c r="Q800" s="265"/>
      <c r="R800" s="265"/>
      <c r="S800" s="265"/>
      <c r="T800" s="266"/>
      <c r="U800" s="15"/>
      <c r="V800" s="15"/>
      <c r="W800" s="15"/>
      <c r="X800" s="15"/>
      <c r="Y800" s="15"/>
      <c r="Z800" s="15"/>
      <c r="AA800" s="15"/>
      <c r="AB800" s="15"/>
      <c r="AC800" s="15"/>
      <c r="AD800" s="15"/>
      <c r="AE800" s="15"/>
      <c r="AT800" s="267" t="s">
        <v>177</v>
      </c>
      <c r="AU800" s="267" t="s">
        <v>87</v>
      </c>
      <c r="AV800" s="15" t="s">
        <v>173</v>
      </c>
      <c r="AW800" s="15" t="s">
        <v>38</v>
      </c>
      <c r="AX800" s="15" t="s">
        <v>85</v>
      </c>
      <c r="AY800" s="267" t="s">
        <v>165</v>
      </c>
    </row>
    <row r="801" s="2" customFormat="1" ht="24" customHeight="1">
      <c r="A801" s="39"/>
      <c r="B801" s="40"/>
      <c r="C801" s="219" t="s">
        <v>1002</v>
      </c>
      <c r="D801" s="219" t="s">
        <v>168</v>
      </c>
      <c r="E801" s="220" t="s">
        <v>1003</v>
      </c>
      <c r="F801" s="221" t="s">
        <v>1004</v>
      </c>
      <c r="G801" s="222" t="s">
        <v>287</v>
      </c>
      <c r="H801" s="223">
        <v>1</v>
      </c>
      <c r="I801" s="224"/>
      <c r="J801" s="225">
        <f>ROUND(I801*H801,2)</f>
        <v>0</v>
      </c>
      <c r="K801" s="221" t="s">
        <v>172</v>
      </c>
      <c r="L801" s="45"/>
      <c r="M801" s="226" t="s">
        <v>40</v>
      </c>
      <c r="N801" s="227" t="s">
        <v>48</v>
      </c>
      <c r="O801" s="85"/>
      <c r="P801" s="228">
        <f>O801*H801</f>
        <v>0</v>
      </c>
      <c r="Q801" s="228">
        <v>0</v>
      </c>
      <c r="R801" s="228">
        <f>Q801*H801</f>
        <v>0</v>
      </c>
      <c r="S801" s="228">
        <v>0</v>
      </c>
      <c r="T801" s="229">
        <f>S801*H801</f>
        <v>0</v>
      </c>
      <c r="U801" s="39"/>
      <c r="V801" s="39"/>
      <c r="W801" s="39"/>
      <c r="X801" s="39"/>
      <c r="Y801" s="39"/>
      <c r="Z801" s="39"/>
      <c r="AA801" s="39"/>
      <c r="AB801" s="39"/>
      <c r="AC801" s="39"/>
      <c r="AD801" s="39"/>
      <c r="AE801" s="39"/>
      <c r="AR801" s="230" t="s">
        <v>295</v>
      </c>
      <c r="AT801" s="230" t="s">
        <v>168</v>
      </c>
      <c r="AU801" s="230" t="s">
        <v>87</v>
      </c>
      <c r="AY801" s="18" t="s">
        <v>165</v>
      </c>
      <c r="BE801" s="231">
        <f>IF(N801="základní",J801,0)</f>
        <v>0</v>
      </c>
      <c r="BF801" s="231">
        <f>IF(N801="snížená",J801,0)</f>
        <v>0</v>
      </c>
      <c r="BG801" s="231">
        <f>IF(N801="zákl. přenesená",J801,0)</f>
        <v>0</v>
      </c>
      <c r="BH801" s="231">
        <f>IF(N801="sníž. přenesená",J801,0)</f>
        <v>0</v>
      </c>
      <c r="BI801" s="231">
        <f>IF(N801="nulová",J801,0)</f>
        <v>0</v>
      </c>
      <c r="BJ801" s="18" t="s">
        <v>85</v>
      </c>
      <c r="BK801" s="231">
        <f>ROUND(I801*H801,2)</f>
        <v>0</v>
      </c>
      <c r="BL801" s="18" t="s">
        <v>295</v>
      </c>
      <c r="BM801" s="230" t="s">
        <v>1005</v>
      </c>
    </row>
    <row r="802" s="2" customFormat="1">
      <c r="A802" s="39"/>
      <c r="B802" s="40"/>
      <c r="C802" s="41"/>
      <c r="D802" s="232" t="s">
        <v>175</v>
      </c>
      <c r="E802" s="41"/>
      <c r="F802" s="233" t="s">
        <v>1006</v>
      </c>
      <c r="G802" s="41"/>
      <c r="H802" s="41"/>
      <c r="I802" s="137"/>
      <c r="J802" s="41"/>
      <c r="K802" s="41"/>
      <c r="L802" s="45"/>
      <c r="M802" s="234"/>
      <c r="N802" s="235"/>
      <c r="O802" s="85"/>
      <c r="P802" s="85"/>
      <c r="Q802" s="85"/>
      <c r="R802" s="85"/>
      <c r="S802" s="85"/>
      <c r="T802" s="86"/>
      <c r="U802" s="39"/>
      <c r="V802" s="39"/>
      <c r="W802" s="39"/>
      <c r="X802" s="39"/>
      <c r="Y802" s="39"/>
      <c r="Z802" s="39"/>
      <c r="AA802" s="39"/>
      <c r="AB802" s="39"/>
      <c r="AC802" s="39"/>
      <c r="AD802" s="39"/>
      <c r="AE802" s="39"/>
      <c r="AT802" s="18" t="s">
        <v>175</v>
      </c>
      <c r="AU802" s="18" t="s">
        <v>87</v>
      </c>
    </row>
    <row r="803" s="2" customFormat="1">
      <c r="A803" s="39"/>
      <c r="B803" s="40"/>
      <c r="C803" s="41"/>
      <c r="D803" s="232" t="s">
        <v>192</v>
      </c>
      <c r="E803" s="41"/>
      <c r="F803" s="268" t="s">
        <v>993</v>
      </c>
      <c r="G803" s="41"/>
      <c r="H803" s="41"/>
      <c r="I803" s="137"/>
      <c r="J803" s="41"/>
      <c r="K803" s="41"/>
      <c r="L803" s="45"/>
      <c r="M803" s="234"/>
      <c r="N803" s="235"/>
      <c r="O803" s="85"/>
      <c r="P803" s="85"/>
      <c r="Q803" s="85"/>
      <c r="R803" s="85"/>
      <c r="S803" s="85"/>
      <c r="T803" s="86"/>
      <c r="U803" s="39"/>
      <c r="V803" s="39"/>
      <c r="W803" s="39"/>
      <c r="X803" s="39"/>
      <c r="Y803" s="39"/>
      <c r="Z803" s="39"/>
      <c r="AA803" s="39"/>
      <c r="AB803" s="39"/>
      <c r="AC803" s="39"/>
      <c r="AD803" s="39"/>
      <c r="AE803" s="39"/>
      <c r="AT803" s="18" t="s">
        <v>192</v>
      </c>
      <c r="AU803" s="18" t="s">
        <v>87</v>
      </c>
    </row>
    <row r="804" s="2" customFormat="1" ht="24" customHeight="1">
      <c r="A804" s="39"/>
      <c r="B804" s="40"/>
      <c r="C804" s="269" t="s">
        <v>1007</v>
      </c>
      <c r="D804" s="269" t="s">
        <v>296</v>
      </c>
      <c r="E804" s="270" t="s">
        <v>1008</v>
      </c>
      <c r="F804" s="271" t="s">
        <v>1009</v>
      </c>
      <c r="G804" s="272" t="s">
        <v>287</v>
      </c>
      <c r="H804" s="273">
        <v>1</v>
      </c>
      <c r="I804" s="274"/>
      <c r="J804" s="275">
        <f>ROUND(I804*H804,2)</f>
        <v>0</v>
      </c>
      <c r="K804" s="271" t="s">
        <v>172</v>
      </c>
      <c r="L804" s="276"/>
      <c r="M804" s="277" t="s">
        <v>40</v>
      </c>
      <c r="N804" s="278" t="s">
        <v>48</v>
      </c>
      <c r="O804" s="85"/>
      <c r="P804" s="228">
        <f>O804*H804</f>
        <v>0</v>
      </c>
      <c r="Q804" s="228">
        <v>0.025000000000000001</v>
      </c>
      <c r="R804" s="228">
        <f>Q804*H804</f>
        <v>0.025000000000000001</v>
      </c>
      <c r="S804" s="228">
        <v>0</v>
      </c>
      <c r="T804" s="229">
        <f>S804*H804</f>
        <v>0</v>
      </c>
      <c r="U804" s="39"/>
      <c r="V804" s="39"/>
      <c r="W804" s="39"/>
      <c r="X804" s="39"/>
      <c r="Y804" s="39"/>
      <c r="Z804" s="39"/>
      <c r="AA804" s="39"/>
      <c r="AB804" s="39"/>
      <c r="AC804" s="39"/>
      <c r="AD804" s="39"/>
      <c r="AE804" s="39"/>
      <c r="AR804" s="230" t="s">
        <v>413</v>
      </c>
      <c r="AT804" s="230" t="s">
        <v>296</v>
      </c>
      <c r="AU804" s="230" t="s">
        <v>87</v>
      </c>
      <c r="AY804" s="18" t="s">
        <v>165</v>
      </c>
      <c r="BE804" s="231">
        <f>IF(N804="základní",J804,0)</f>
        <v>0</v>
      </c>
      <c r="BF804" s="231">
        <f>IF(N804="snížená",J804,0)</f>
        <v>0</v>
      </c>
      <c r="BG804" s="231">
        <f>IF(N804="zákl. přenesená",J804,0)</f>
        <v>0</v>
      </c>
      <c r="BH804" s="231">
        <f>IF(N804="sníž. přenesená",J804,0)</f>
        <v>0</v>
      </c>
      <c r="BI804" s="231">
        <f>IF(N804="nulová",J804,0)</f>
        <v>0</v>
      </c>
      <c r="BJ804" s="18" t="s">
        <v>85</v>
      </c>
      <c r="BK804" s="231">
        <f>ROUND(I804*H804,2)</f>
        <v>0</v>
      </c>
      <c r="BL804" s="18" t="s">
        <v>295</v>
      </c>
      <c r="BM804" s="230" t="s">
        <v>1010</v>
      </c>
    </row>
    <row r="805" s="2" customFormat="1">
      <c r="A805" s="39"/>
      <c r="B805" s="40"/>
      <c r="C805" s="41"/>
      <c r="D805" s="232" t="s">
        <v>175</v>
      </c>
      <c r="E805" s="41"/>
      <c r="F805" s="233" t="s">
        <v>1009</v>
      </c>
      <c r="G805" s="41"/>
      <c r="H805" s="41"/>
      <c r="I805" s="137"/>
      <c r="J805" s="41"/>
      <c r="K805" s="41"/>
      <c r="L805" s="45"/>
      <c r="M805" s="234"/>
      <c r="N805" s="235"/>
      <c r="O805" s="85"/>
      <c r="P805" s="85"/>
      <c r="Q805" s="85"/>
      <c r="R805" s="85"/>
      <c r="S805" s="85"/>
      <c r="T805" s="86"/>
      <c r="U805" s="39"/>
      <c r="V805" s="39"/>
      <c r="W805" s="39"/>
      <c r="X805" s="39"/>
      <c r="Y805" s="39"/>
      <c r="Z805" s="39"/>
      <c r="AA805" s="39"/>
      <c r="AB805" s="39"/>
      <c r="AC805" s="39"/>
      <c r="AD805" s="39"/>
      <c r="AE805" s="39"/>
      <c r="AT805" s="18" t="s">
        <v>175</v>
      </c>
      <c r="AU805" s="18" t="s">
        <v>87</v>
      </c>
    </row>
    <row r="806" s="2" customFormat="1" ht="16.5" customHeight="1">
      <c r="A806" s="39"/>
      <c r="B806" s="40"/>
      <c r="C806" s="269" t="s">
        <v>1011</v>
      </c>
      <c r="D806" s="269" t="s">
        <v>296</v>
      </c>
      <c r="E806" s="270" t="s">
        <v>1012</v>
      </c>
      <c r="F806" s="271" t="s">
        <v>1013</v>
      </c>
      <c r="G806" s="272" t="s">
        <v>287</v>
      </c>
      <c r="H806" s="273">
        <v>1</v>
      </c>
      <c r="I806" s="274"/>
      <c r="J806" s="275">
        <f>ROUND(I806*H806,2)</f>
        <v>0</v>
      </c>
      <c r="K806" s="271" t="s">
        <v>172</v>
      </c>
      <c r="L806" s="276"/>
      <c r="M806" s="277" t="s">
        <v>40</v>
      </c>
      <c r="N806" s="278" t="s">
        <v>48</v>
      </c>
      <c r="O806" s="85"/>
      <c r="P806" s="228">
        <f>O806*H806</f>
        <v>0</v>
      </c>
      <c r="Q806" s="228">
        <v>0.0022000000000000001</v>
      </c>
      <c r="R806" s="228">
        <f>Q806*H806</f>
        <v>0.0022000000000000001</v>
      </c>
      <c r="S806" s="228">
        <v>0</v>
      </c>
      <c r="T806" s="229">
        <f>S806*H806</f>
        <v>0</v>
      </c>
      <c r="U806" s="39"/>
      <c r="V806" s="39"/>
      <c r="W806" s="39"/>
      <c r="X806" s="39"/>
      <c r="Y806" s="39"/>
      <c r="Z806" s="39"/>
      <c r="AA806" s="39"/>
      <c r="AB806" s="39"/>
      <c r="AC806" s="39"/>
      <c r="AD806" s="39"/>
      <c r="AE806" s="39"/>
      <c r="AR806" s="230" t="s">
        <v>413</v>
      </c>
      <c r="AT806" s="230" t="s">
        <v>296</v>
      </c>
      <c r="AU806" s="230" t="s">
        <v>87</v>
      </c>
      <c r="AY806" s="18" t="s">
        <v>165</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295</v>
      </c>
      <c r="BM806" s="230" t="s">
        <v>1014</v>
      </c>
    </row>
    <row r="807" s="2" customFormat="1">
      <c r="A807" s="39"/>
      <c r="B807" s="40"/>
      <c r="C807" s="41"/>
      <c r="D807" s="232" t="s">
        <v>175</v>
      </c>
      <c r="E807" s="41"/>
      <c r="F807" s="233" t="s">
        <v>1013</v>
      </c>
      <c r="G807" s="41"/>
      <c r="H807" s="41"/>
      <c r="I807" s="137"/>
      <c r="J807" s="41"/>
      <c r="K807" s="41"/>
      <c r="L807" s="45"/>
      <c r="M807" s="234"/>
      <c r="N807" s="235"/>
      <c r="O807" s="85"/>
      <c r="P807" s="85"/>
      <c r="Q807" s="85"/>
      <c r="R807" s="85"/>
      <c r="S807" s="85"/>
      <c r="T807" s="86"/>
      <c r="U807" s="39"/>
      <c r="V807" s="39"/>
      <c r="W807" s="39"/>
      <c r="X807" s="39"/>
      <c r="Y807" s="39"/>
      <c r="Z807" s="39"/>
      <c r="AA807" s="39"/>
      <c r="AB807" s="39"/>
      <c r="AC807" s="39"/>
      <c r="AD807" s="39"/>
      <c r="AE807" s="39"/>
      <c r="AT807" s="18" t="s">
        <v>175</v>
      </c>
      <c r="AU807" s="18" t="s">
        <v>87</v>
      </c>
    </row>
    <row r="808" s="2" customFormat="1" ht="24" customHeight="1">
      <c r="A808" s="39"/>
      <c r="B808" s="40"/>
      <c r="C808" s="269" t="s">
        <v>1015</v>
      </c>
      <c r="D808" s="269" t="s">
        <v>296</v>
      </c>
      <c r="E808" s="270" t="s">
        <v>1016</v>
      </c>
      <c r="F808" s="271" t="s">
        <v>1017</v>
      </c>
      <c r="G808" s="272" t="s">
        <v>287</v>
      </c>
      <c r="H808" s="273">
        <v>3</v>
      </c>
      <c r="I808" s="274"/>
      <c r="J808" s="275">
        <f>ROUND(I808*H808,2)</f>
        <v>0</v>
      </c>
      <c r="K808" s="271" t="s">
        <v>172</v>
      </c>
      <c r="L808" s="276"/>
      <c r="M808" s="277" t="s">
        <v>40</v>
      </c>
      <c r="N808" s="278" t="s">
        <v>48</v>
      </c>
      <c r="O808" s="85"/>
      <c r="P808" s="228">
        <f>O808*H808</f>
        <v>0</v>
      </c>
      <c r="Q808" s="228">
        <v>0.0011999999999999999</v>
      </c>
      <c r="R808" s="228">
        <f>Q808*H808</f>
        <v>0.0035999999999999999</v>
      </c>
      <c r="S808" s="228">
        <v>0</v>
      </c>
      <c r="T808" s="229">
        <f>S808*H808</f>
        <v>0</v>
      </c>
      <c r="U808" s="39"/>
      <c r="V808" s="39"/>
      <c r="W808" s="39"/>
      <c r="X808" s="39"/>
      <c r="Y808" s="39"/>
      <c r="Z808" s="39"/>
      <c r="AA808" s="39"/>
      <c r="AB808" s="39"/>
      <c r="AC808" s="39"/>
      <c r="AD808" s="39"/>
      <c r="AE808" s="39"/>
      <c r="AR808" s="230" t="s">
        <v>413</v>
      </c>
      <c r="AT808" s="230" t="s">
        <v>296</v>
      </c>
      <c r="AU808" s="230" t="s">
        <v>87</v>
      </c>
      <c r="AY808" s="18" t="s">
        <v>165</v>
      </c>
      <c r="BE808" s="231">
        <f>IF(N808="základní",J808,0)</f>
        <v>0</v>
      </c>
      <c r="BF808" s="231">
        <f>IF(N808="snížená",J808,0)</f>
        <v>0</v>
      </c>
      <c r="BG808" s="231">
        <f>IF(N808="zákl. přenesená",J808,0)</f>
        <v>0</v>
      </c>
      <c r="BH808" s="231">
        <f>IF(N808="sníž. přenesená",J808,0)</f>
        <v>0</v>
      </c>
      <c r="BI808" s="231">
        <f>IF(N808="nulová",J808,0)</f>
        <v>0</v>
      </c>
      <c r="BJ808" s="18" t="s">
        <v>85</v>
      </c>
      <c r="BK808" s="231">
        <f>ROUND(I808*H808,2)</f>
        <v>0</v>
      </c>
      <c r="BL808" s="18" t="s">
        <v>295</v>
      </c>
      <c r="BM808" s="230" t="s">
        <v>1018</v>
      </c>
    </row>
    <row r="809" s="2" customFormat="1">
      <c r="A809" s="39"/>
      <c r="B809" s="40"/>
      <c r="C809" s="41"/>
      <c r="D809" s="232" t="s">
        <v>175</v>
      </c>
      <c r="E809" s="41"/>
      <c r="F809" s="233" t="s">
        <v>1017</v>
      </c>
      <c r="G809" s="41"/>
      <c r="H809" s="41"/>
      <c r="I809" s="137"/>
      <c r="J809" s="41"/>
      <c r="K809" s="41"/>
      <c r="L809" s="45"/>
      <c r="M809" s="234"/>
      <c r="N809" s="235"/>
      <c r="O809" s="85"/>
      <c r="P809" s="85"/>
      <c r="Q809" s="85"/>
      <c r="R809" s="85"/>
      <c r="S809" s="85"/>
      <c r="T809" s="86"/>
      <c r="U809" s="39"/>
      <c r="V809" s="39"/>
      <c r="W809" s="39"/>
      <c r="X809" s="39"/>
      <c r="Y809" s="39"/>
      <c r="Z809" s="39"/>
      <c r="AA809" s="39"/>
      <c r="AB809" s="39"/>
      <c r="AC809" s="39"/>
      <c r="AD809" s="39"/>
      <c r="AE809" s="39"/>
      <c r="AT809" s="18" t="s">
        <v>175</v>
      </c>
      <c r="AU809" s="18" t="s">
        <v>87</v>
      </c>
    </row>
    <row r="810" s="2" customFormat="1" ht="24" customHeight="1">
      <c r="A810" s="39"/>
      <c r="B810" s="40"/>
      <c r="C810" s="219" t="s">
        <v>1019</v>
      </c>
      <c r="D810" s="219" t="s">
        <v>168</v>
      </c>
      <c r="E810" s="220" t="s">
        <v>1020</v>
      </c>
      <c r="F810" s="221" t="s">
        <v>1021</v>
      </c>
      <c r="G810" s="222" t="s">
        <v>287</v>
      </c>
      <c r="H810" s="223">
        <v>2</v>
      </c>
      <c r="I810" s="224"/>
      <c r="J810" s="225">
        <f>ROUND(I810*H810,2)</f>
        <v>0</v>
      </c>
      <c r="K810" s="221" t="s">
        <v>172</v>
      </c>
      <c r="L810" s="45"/>
      <c r="M810" s="226" t="s">
        <v>40</v>
      </c>
      <c r="N810" s="227" t="s">
        <v>48</v>
      </c>
      <c r="O810" s="85"/>
      <c r="P810" s="228">
        <f>O810*H810</f>
        <v>0</v>
      </c>
      <c r="Q810" s="228">
        <v>0</v>
      </c>
      <c r="R810" s="228">
        <f>Q810*H810</f>
        <v>0</v>
      </c>
      <c r="S810" s="228">
        <v>0</v>
      </c>
      <c r="T810" s="229">
        <f>S810*H810</f>
        <v>0</v>
      </c>
      <c r="U810" s="39"/>
      <c r="V810" s="39"/>
      <c r="W810" s="39"/>
      <c r="X810" s="39"/>
      <c r="Y810" s="39"/>
      <c r="Z810" s="39"/>
      <c r="AA810" s="39"/>
      <c r="AB810" s="39"/>
      <c r="AC810" s="39"/>
      <c r="AD810" s="39"/>
      <c r="AE810" s="39"/>
      <c r="AR810" s="230" t="s">
        <v>295</v>
      </c>
      <c r="AT810" s="230" t="s">
        <v>168</v>
      </c>
      <c r="AU810" s="230" t="s">
        <v>87</v>
      </c>
      <c r="AY810" s="18" t="s">
        <v>165</v>
      </c>
      <c r="BE810" s="231">
        <f>IF(N810="základní",J810,0)</f>
        <v>0</v>
      </c>
      <c r="BF810" s="231">
        <f>IF(N810="snížená",J810,0)</f>
        <v>0</v>
      </c>
      <c r="BG810" s="231">
        <f>IF(N810="zákl. přenesená",J810,0)</f>
        <v>0</v>
      </c>
      <c r="BH810" s="231">
        <f>IF(N810="sníž. přenesená",J810,0)</f>
        <v>0</v>
      </c>
      <c r="BI810" s="231">
        <f>IF(N810="nulová",J810,0)</f>
        <v>0</v>
      </c>
      <c r="BJ810" s="18" t="s">
        <v>85</v>
      </c>
      <c r="BK810" s="231">
        <f>ROUND(I810*H810,2)</f>
        <v>0</v>
      </c>
      <c r="BL810" s="18" t="s">
        <v>295</v>
      </c>
      <c r="BM810" s="230" t="s">
        <v>1022</v>
      </c>
    </row>
    <row r="811" s="2" customFormat="1">
      <c r="A811" s="39"/>
      <c r="B811" s="40"/>
      <c r="C811" s="41"/>
      <c r="D811" s="232" t="s">
        <v>175</v>
      </c>
      <c r="E811" s="41"/>
      <c r="F811" s="233" t="s">
        <v>1023</v>
      </c>
      <c r="G811" s="41"/>
      <c r="H811" s="41"/>
      <c r="I811" s="137"/>
      <c r="J811" s="41"/>
      <c r="K811" s="41"/>
      <c r="L811" s="45"/>
      <c r="M811" s="234"/>
      <c r="N811" s="235"/>
      <c r="O811" s="85"/>
      <c r="P811" s="85"/>
      <c r="Q811" s="85"/>
      <c r="R811" s="85"/>
      <c r="S811" s="85"/>
      <c r="T811" s="86"/>
      <c r="U811" s="39"/>
      <c r="V811" s="39"/>
      <c r="W811" s="39"/>
      <c r="X811" s="39"/>
      <c r="Y811" s="39"/>
      <c r="Z811" s="39"/>
      <c r="AA811" s="39"/>
      <c r="AB811" s="39"/>
      <c r="AC811" s="39"/>
      <c r="AD811" s="39"/>
      <c r="AE811" s="39"/>
      <c r="AT811" s="18" t="s">
        <v>175</v>
      </c>
      <c r="AU811" s="18" t="s">
        <v>87</v>
      </c>
    </row>
    <row r="812" s="2" customFormat="1">
      <c r="A812" s="39"/>
      <c r="B812" s="40"/>
      <c r="C812" s="41"/>
      <c r="D812" s="232" t="s">
        <v>192</v>
      </c>
      <c r="E812" s="41"/>
      <c r="F812" s="268" t="s">
        <v>1024</v>
      </c>
      <c r="G812" s="41"/>
      <c r="H812" s="41"/>
      <c r="I812" s="137"/>
      <c r="J812" s="41"/>
      <c r="K812" s="41"/>
      <c r="L812" s="45"/>
      <c r="M812" s="234"/>
      <c r="N812" s="235"/>
      <c r="O812" s="85"/>
      <c r="P812" s="85"/>
      <c r="Q812" s="85"/>
      <c r="R812" s="85"/>
      <c r="S812" s="85"/>
      <c r="T812" s="86"/>
      <c r="U812" s="39"/>
      <c r="V812" s="39"/>
      <c r="W812" s="39"/>
      <c r="X812" s="39"/>
      <c r="Y812" s="39"/>
      <c r="Z812" s="39"/>
      <c r="AA812" s="39"/>
      <c r="AB812" s="39"/>
      <c r="AC812" s="39"/>
      <c r="AD812" s="39"/>
      <c r="AE812" s="39"/>
      <c r="AT812" s="18" t="s">
        <v>192</v>
      </c>
      <c r="AU812" s="18" t="s">
        <v>87</v>
      </c>
    </row>
    <row r="813" s="2" customFormat="1" ht="16.5" customHeight="1">
      <c r="A813" s="39"/>
      <c r="B813" s="40"/>
      <c r="C813" s="269" t="s">
        <v>1025</v>
      </c>
      <c r="D813" s="269" t="s">
        <v>296</v>
      </c>
      <c r="E813" s="270" t="s">
        <v>1026</v>
      </c>
      <c r="F813" s="271" t="s">
        <v>1027</v>
      </c>
      <c r="G813" s="272" t="s">
        <v>189</v>
      </c>
      <c r="H813" s="273">
        <v>2.3999999999999999</v>
      </c>
      <c r="I813" s="274"/>
      <c r="J813" s="275">
        <f>ROUND(I813*H813,2)</f>
        <v>0</v>
      </c>
      <c r="K813" s="271" t="s">
        <v>172</v>
      </c>
      <c r="L813" s="276"/>
      <c r="M813" s="277" t="s">
        <v>40</v>
      </c>
      <c r="N813" s="278" t="s">
        <v>48</v>
      </c>
      <c r="O813" s="85"/>
      <c r="P813" s="228">
        <f>O813*H813</f>
        <v>0</v>
      </c>
      <c r="Q813" s="228">
        <v>0.0030000000000000001</v>
      </c>
      <c r="R813" s="228">
        <f>Q813*H813</f>
        <v>0.0071999999999999998</v>
      </c>
      <c r="S813" s="228">
        <v>0</v>
      </c>
      <c r="T813" s="229">
        <f>S813*H813</f>
        <v>0</v>
      </c>
      <c r="U813" s="39"/>
      <c r="V813" s="39"/>
      <c r="W813" s="39"/>
      <c r="X813" s="39"/>
      <c r="Y813" s="39"/>
      <c r="Z813" s="39"/>
      <c r="AA813" s="39"/>
      <c r="AB813" s="39"/>
      <c r="AC813" s="39"/>
      <c r="AD813" s="39"/>
      <c r="AE813" s="39"/>
      <c r="AR813" s="230" t="s">
        <v>413</v>
      </c>
      <c r="AT813" s="230" t="s">
        <v>296</v>
      </c>
      <c r="AU813" s="230" t="s">
        <v>87</v>
      </c>
      <c r="AY813" s="18" t="s">
        <v>165</v>
      </c>
      <c r="BE813" s="231">
        <f>IF(N813="základní",J813,0)</f>
        <v>0</v>
      </c>
      <c r="BF813" s="231">
        <f>IF(N813="snížená",J813,0)</f>
        <v>0</v>
      </c>
      <c r="BG813" s="231">
        <f>IF(N813="zákl. přenesená",J813,0)</f>
        <v>0</v>
      </c>
      <c r="BH813" s="231">
        <f>IF(N813="sníž. přenesená",J813,0)</f>
        <v>0</v>
      </c>
      <c r="BI813" s="231">
        <f>IF(N813="nulová",J813,0)</f>
        <v>0</v>
      </c>
      <c r="BJ813" s="18" t="s">
        <v>85</v>
      </c>
      <c r="BK813" s="231">
        <f>ROUND(I813*H813,2)</f>
        <v>0</v>
      </c>
      <c r="BL813" s="18" t="s">
        <v>295</v>
      </c>
      <c r="BM813" s="230" t="s">
        <v>1028</v>
      </c>
    </row>
    <row r="814" s="2" customFormat="1">
      <c r="A814" s="39"/>
      <c r="B814" s="40"/>
      <c r="C814" s="41"/>
      <c r="D814" s="232" t="s">
        <v>175</v>
      </c>
      <c r="E814" s="41"/>
      <c r="F814" s="233" t="s">
        <v>1027</v>
      </c>
      <c r="G814" s="41"/>
      <c r="H814" s="41"/>
      <c r="I814" s="137"/>
      <c r="J814" s="41"/>
      <c r="K814" s="41"/>
      <c r="L814" s="45"/>
      <c r="M814" s="234"/>
      <c r="N814" s="235"/>
      <c r="O814" s="85"/>
      <c r="P814" s="85"/>
      <c r="Q814" s="85"/>
      <c r="R814" s="85"/>
      <c r="S814" s="85"/>
      <c r="T814" s="86"/>
      <c r="U814" s="39"/>
      <c r="V814" s="39"/>
      <c r="W814" s="39"/>
      <c r="X814" s="39"/>
      <c r="Y814" s="39"/>
      <c r="Z814" s="39"/>
      <c r="AA814" s="39"/>
      <c r="AB814" s="39"/>
      <c r="AC814" s="39"/>
      <c r="AD814" s="39"/>
      <c r="AE814" s="39"/>
      <c r="AT814" s="18" t="s">
        <v>175</v>
      </c>
      <c r="AU814" s="18" t="s">
        <v>87</v>
      </c>
    </row>
    <row r="815" s="2" customFormat="1" ht="16.5" customHeight="1">
      <c r="A815" s="39"/>
      <c r="B815" s="40"/>
      <c r="C815" s="269" t="s">
        <v>1029</v>
      </c>
      <c r="D815" s="269" t="s">
        <v>296</v>
      </c>
      <c r="E815" s="270" t="s">
        <v>1030</v>
      </c>
      <c r="F815" s="271" t="s">
        <v>1031</v>
      </c>
      <c r="G815" s="272" t="s">
        <v>1032</v>
      </c>
      <c r="H815" s="273">
        <v>2</v>
      </c>
      <c r="I815" s="274"/>
      <c r="J815" s="275">
        <f>ROUND(I815*H815,2)</f>
        <v>0</v>
      </c>
      <c r="K815" s="271" t="s">
        <v>172</v>
      </c>
      <c r="L815" s="276"/>
      <c r="M815" s="277" t="s">
        <v>40</v>
      </c>
      <c r="N815" s="278" t="s">
        <v>48</v>
      </c>
      <c r="O815" s="85"/>
      <c r="P815" s="228">
        <f>O815*H815</f>
        <v>0</v>
      </c>
      <c r="Q815" s="228">
        <v>0.00020000000000000001</v>
      </c>
      <c r="R815" s="228">
        <f>Q815*H815</f>
        <v>0.00040000000000000002</v>
      </c>
      <c r="S815" s="228">
        <v>0</v>
      </c>
      <c r="T815" s="229">
        <f>S815*H815</f>
        <v>0</v>
      </c>
      <c r="U815" s="39"/>
      <c r="V815" s="39"/>
      <c r="W815" s="39"/>
      <c r="X815" s="39"/>
      <c r="Y815" s="39"/>
      <c r="Z815" s="39"/>
      <c r="AA815" s="39"/>
      <c r="AB815" s="39"/>
      <c r="AC815" s="39"/>
      <c r="AD815" s="39"/>
      <c r="AE815" s="39"/>
      <c r="AR815" s="230" t="s">
        <v>413</v>
      </c>
      <c r="AT815" s="230" t="s">
        <v>296</v>
      </c>
      <c r="AU815" s="230" t="s">
        <v>87</v>
      </c>
      <c r="AY815" s="18" t="s">
        <v>165</v>
      </c>
      <c r="BE815" s="231">
        <f>IF(N815="základní",J815,0)</f>
        <v>0</v>
      </c>
      <c r="BF815" s="231">
        <f>IF(N815="snížená",J815,0)</f>
        <v>0</v>
      </c>
      <c r="BG815" s="231">
        <f>IF(N815="zákl. přenesená",J815,0)</f>
        <v>0</v>
      </c>
      <c r="BH815" s="231">
        <f>IF(N815="sníž. přenesená",J815,0)</f>
        <v>0</v>
      </c>
      <c r="BI815" s="231">
        <f>IF(N815="nulová",J815,0)</f>
        <v>0</v>
      </c>
      <c r="BJ815" s="18" t="s">
        <v>85</v>
      </c>
      <c r="BK815" s="231">
        <f>ROUND(I815*H815,2)</f>
        <v>0</v>
      </c>
      <c r="BL815" s="18" t="s">
        <v>295</v>
      </c>
      <c r="BM815" s="230" t="s">
        <v>1033</v>
      </c>
    </row>
    <row r="816" s="2" customFormat="1">
      <c r="A816" s="39"/>
      <c r="B816" s="40"/>
      <c r="C816" s="41"/>
      <c r="D816" s="232" t="s">
        <v>175</v>
      </c>
      <c r="E816" s="41"/>
      <c r="F816" s="233" t="s">
        <v>1031</v>
      </c>
      <c r="G816" s="41"/>
      <c r="H816" s="41"/>
      <c r="I816" s="137"/>
      <c r="J816" s="41"/>
      <c r="K816" s="41"/>
      <c r="L816" s="45"/>
      <c r="M816" s="234"/>
      <c r="N816" s="235"/>
      <c r="O816" s="85"/>
      <c r="P816" s="85"/>
      <c r="Q816" s="85"/>
      <c r="R816" s="85"/>
      <c r="S816" s="85"/>
      <c r="T816" s="86"/>
      <c r="U816" s="39"/>
      <c r="V816" s="39"/>
      <c r="W816" s="39"/>
      <c r="X816" s="39"/>
      <c r="Y816" s="39"/>
      <c r="Z816" s="39"/>
      <c r="AA816" s="39"/>
      <c r="AB816" s="39"/>
      <c r="AC816" s="39"/>
      <c r="AD816" s="39"/>
      <c r="AE816" s="39"/>
      <c r="AT816" s="18" t="s">
        <v>175</v>
      </c>
      <c r="AU816" s="18" t="s">
        <v>87</v>
      </c>
    </row>
    <row r="817" s="2" customFormat="1" ht="24" customHeight="1">
      <c r="A817" s="39"/>
      <c r="B817" s="40"/>
      <c r="C817" s="219" t="s">
        <v>1034</v>
      </c>
      <c r="D817" s="219" t="s">
        <v>168</v>
      </c>
      <c r="E817" s="220" t="s">
        <v>1035</v>
      </c>
      <c r="F817" s="221" t="s">
        <v>1036</v>
      </c>
      <c r="G817" s="222" t="s">
        <v>287</v>
      </c>
      <c r="H817" s="223">
        <v>3</v>
      </c>
      <c r="I817" s="224"/>
      <c r="J817" s="225">
        <f>ROUND(I817*H817,2)</f>
        <v>0</v>
      </c>
      <c r="K817" s="221" t="s">
        <v>172</v>
      </c>
      <c r="L817" s="45"/>
      <c r="M817" s="226" t="s">
        <v>40</v>
      </c>
      <c r="N817" s="227" t="s">
        <v>48</v>
      </c>
      <c r="O817" s="85"/>
      <c r="P817" s="228">
        <f>O817*H817</f>
        <v>0</v>
      </c>
      <c r="Q817" s="228">
        <v>0</v>
      </c>
      <c r="R817" s="228">
        <f>Q817*H817</f>
        <v>0</v>
      </c>
      <c r="S817" s="228">
        <v>0</v>
      </c>
      <c r="T817" s="229">
        <f>S817*H817</f>
        <v>0</v>
      </c>
      <c r="U817" s="39"/>
      <c r="V817" s="39"/>
      <c r="W817" s="39"/>
      <c r="X817" s="39"/>
      <c r="Y817" s="39"/>
      <c r="Z817" s="39"/>
      <c r="AA817" s="39"/>
      <c r="AB817" s="39"/>
      <c r="AC817" s="39"/>
      <c r="AD817" s="39"/>
      <c r="AE817" s="39"/>
      <c r="AR817" s="230" t="s">
        <v>295</v>
      </c>
      <c r="AT817" s="230" t="s">
        <v>168</v>
      </c>
      <c r="AU817" s="230" t="s">
        <v>87</v>
      </c>
      <c r="AY817" s="18" t="s">
        <v>165</v>
      </c>
      <c r="BE817" s="231">
        <f>IF(N817="základní",J817,0)</f>
        <v>0</v>
      </c>
      <c r="BF817" s="231">
        <f>IF(N817="snížená",J817,0)</f>
        <v>0</v>
      </c>
      <c r="BG817" s="231">
        <f>IF(N817="zákl. přenesená",J817,0)</f>
        <v>0</v>
      </c>
      <c r="BH817" s="231">
        <f>IF(N817="sníž. přenesená",J817,0)</f>
        <v>0</v>
      </c>
      <c r="BI817" s="231">
        <f>IF(N817="nulová",J817,0)</f>
        <v>0</v>
      </c>
      <c r="BJ817" s="18" t="s">
        <v>85</v>
      </c>
      <c r="BK817" s="231">
        <f>ROUND(I817*H817,2)</f>
        <v>0</v>
      </c>
      <c r="BL817" s="18" t="s">
        <v>295</v>
      </c>
      <c r="BM817" s="230" t="s">
        <v>1037</v>
      </c>
    </row>
    <row r="818" s="2" customFormat="1">
      <c r="A818" s="39"/>
      <c r="B818" s="40"/>
      <c r="C818" s="41"/>
      <c r="D818" s="232" t="s">
        <v>175</v>
      </c>
      <c r="E818" s="41"/>
      <c r="F818" s="233" t="s">
        <v>1038</v>
      </c>
      <c r="G818" s="41"/>
      <c r="H818" s="41"/>
      <c r="I818" s="137"/>
      <c r="J818" s="41"/>
      <c r="K818" s="41"/>
      <c r="L818" s="45"/>
      <c r="M818" s="234"/>
      <c r="N818" s="235"/>
      <c r="O818" s="85"/>
      <c r="P818" s="85"/>
      <c r="Q818" s="85"/>
      <c r="R818" s="85"/>
      <c r="S818" s="85"/>
      <c r="T818" s="86"/>
      <c r="U818" s="39"/>
      <c r="V818" s="39"/>
      <c r="W818" s="39"/>
      <c r="X818" s="39"/>
      <c r="Y818" s="39"/>
      <c r="Z818" s="39"/>
      <c r="AA818" s="39"/>
      <c r="AB818" s="39"/>
      <c r="AC818" s="39"/>
      <c r="AD818" s="39"/>
      <c r="AE818" s="39"/>
      <c r="AT818" s="18" t="s">
        <v>175</v>
      </c>
      <c r="AU818" s="18" t="s">
        <v>87</v>
      </c>
    </row>
    <row r="819" s="2" customFormat="1">
      <c r="A819" s="39"/>
      <c r="B819" s="40"/>
      <c r="C819" s="41"/>
      <c r="D819" s="232" t="s">
        <v>192</v>
      </c>
      <c r="E819" s="41"/>
      <c r="F819" s="268" t="s">
        <v>1024</v>
      </c>
      <c r="G819" s="41"/>
      <c r="H819" s="41"/>
      <c r="I819" s="137"/>
      <c r="J819" s="41"/>
      <c r="K819" s="41"/>
      <c r="L819" s="45"/>
      <c r="M819" s="234"/>
      <c r="N819" s="235"/>
      <c r="O819" s="85"/>
      <c r="P819" s="85"/>
      <c r="Q819" s="85"/>
      <c r="R819" s="85"/>
      <c r="S819" s="85"/>
      <c r="T819" s="86"/>
      <c r="U819" s="39"/>
      <c r="V819" s="39"/>
      <c r="W819" s="39"/>
      <c r="X819" s="39"/>
      <c r="Y819" s="39"/>
      <c r="Z819" s="39"/>
      <c r="AA819" s="39"/>
      <c r="AB819" s="39"/>
      <c r="AC819" s="39"/>
      <c r="AD819" s="39"/>
      <c r="AE819" s="39"/>
      <c r="AT819" s="18" t="s">
        <v>192</v>
      </c>
      <c r="AU819" s="18" t="s">
        <v>87</v>
      </c>
    </row>
    <row r="820" s="2" customFormat="1" ht="24" customHeight="1">
      <c r="A820" s="39"/>
      <c r="B820" s="40"/>
      <c r="C820" s="269" t="s">
        <v>1039</v>
      </c>
      <c r="D820" s="269" t="s">
        <v>296</v>
      </c>
      <c r="E820" s="270" t="s">
        <v>1040</v>
      </c>
      <c r="F820" s="271" t="s">
        <v>1041</v>
      </c>
      <c r="G820" s="272" t="s">
        <v>287</v>
      </c>
      <c r="H820" s="273">
        <v>3</v>
      </c>
      <c r="I820" s="274"/>
      <c r="J820" s="275">
        <f>ROUND(I820*H820,2)</f>
        <v>0</v>
      </c>
      <c r="K820" s="271" t="s">
        <v>172</v>
      </c>
      <c r="L820" s="276"/>
      <c r="M820" s="277" t="s">
        <v>40</v>
      </c>
      <c r="N820" s="278" t="s">
        <v>48</v>
      </c>
      <c r="O820" s="85"/>
      <c r="P820" s="228">
        <f>O820*H820</f>
        <v>0</v>
      </c>
      <c r="Q820" s="228">
        <v>0.0020300000000000001</v>
      </c>
      <c r="R820" s="228">
        <f>Q820*H820</f>
        <v>0.0060899999999999999</v>
      </c>
      <c r="S820" s="228">
        <v>0</v>
      </c>
      <c r="T820" s="229">
        <f>S820*H820</f>
        <v>0</v>
      </c>
      <c r="U820" s="39"/>
      <c r="V820" s="39"/>
      <c r="W820" s="39"/>
      <c r="X820" s="39"/>
      <c r="Y820" s="39"/>
      <c r="Z820" s="39"/>
      <c r="AA820" s="39"/>
      <c r="AB820" s="39"/>
      <c r="AC820" s="39"/>
      <c r="AD820" s="39"/>
      <c r="AE820" s="39"/>
      <c r="AR820" s="230" t="s">
        <v>413</v>
      </c>
      <c r="AT820" s="230" t="s">
        <v>296</v>
      </c>
      <c r="AU820" s="230" t="s">
        <v>87</v>
      </c>
      <c r="AY820" s="18" t="s">
        <v>165</v>
      </c>
      <c r="BE820" s="231">
        <f>IF(N820="základní",J820,0)</f>
        <v>0</v>
      </c>
      <c r="BF820" s="231">
        <f>IF(N820="snížená",J820,0)</f>
        <v>0</v>
      </c>
      <c r="BG820" s="231">
        <f>IF(N820="zákl. přenesená",J820,0)</f>
        <v>0</v>
      </c>
      <c r="BH820" s="231">
        <f>IF(N820="sníž. přenesená",J820,0)</f>
        <v>0</v>
      </c>
      <c r="BI820" s="231">
        <f>IF(N820="nulová",J820,0)</f>
        <v>0</v>
      </c>
      <c r="BJ820" s="18" t="s">
        <v>85</v>
      </c>
      <c r="BK820" s="231">
        <f>ROUND(I820*H820,2)</f>
        <v>0</v>
      </c>
      <c r="BL820" s="18" t="s">
        <v>295</v>
      </c>
      <c r="BM820" s="230" t="s">
        <v>1042</v>
      </c>
    </row>
    <row r="821" s="2" customFormat="1">
      <c r="A821" s="39"/>
      <c r="B821" s="40"/>
      <c r="C821" s="41"/>
      <c r="D821" s="232" t="s">
        <v>175</v>
      </c>
      <c r="E821" s="41"/>
      <c r="F821" s="233" t="s">
        <v>1041</v>
      </c>
      <c r="G821" s="41"/>
      <c r="H821" s="41"/>
      <c r="I821" s="137"/>
      <c r="J821" s="41"/>
      <c r="K821" s="41"/>
      <c r="L821" s="45"/>
      <c r="M821" s="234"/>
      <c r="N821" s="235"/>
      <c r="O821" s="85"/>
      <c r="P821" s="85"/>
      <c r="Q821" s="85"/>
      <c r="R821" s="85"/>
      <c r="S821" s="85"/>
      <c r="T821" s="86"/>
      <c r="U821" s="39"/>
      <c r="V821" s="39"/>
      <c r="W821" s="39"/>
      <c r="X821" s="39"/>
      <c r="Y821" s="39"/>
      <c r="Z821" s="39"/>
      <c r="AA821" s="39"/>
      <c r="AB821" s="39"/>
      <c r="AC821" s="39"/>
      <c r="AD821" s="39"/>
      <c r="AE821" s="39"/>
      <c r="AT821" s="18" t="s">
        <v>175</v>
      </c>
      <c r="AU821" s="18" t="s">
        <v>87</v>
      </c>
    </row>
    <row r="822" s="2" customFormat="1" ht="36" customHeight="1">
      <c r="A822" s="39"/>
      <c r="B822" s="40"/>
      <c r="C822" s="219" t="s">
        <v>1043</v>
      </c>
      <c r="D822" s="219" t="s">
        <v>168</v>
      </c>
      <c r="E822" s="220" t="s">
        <v>1044</v>
      </c>
      <c r="F822" s="221" t="s">
        <v>1045</v>
      </c>
      <c r="G822" s="222" t="s">
        <v>287</v>
      </c>
      <c r="H822" s="223">
        <v>1</v>
      </c>
      <c r="I822" s="224"/>
      <c r="J822" s="225">
        <f>ROUND(I822*H822,2)</f>
        <v>0</v>
      </c>
      <c r="K822" s="221" t="s">
        <v>172</v>
      </c>
      <c r="L822" s="45"/>
      <c r="M822" s="226" t="s">
        <v>40</v>
      </c>
      <c r="N822" s="227" t="s">
        <v>48</v>
      </c>
      <c r="O822" s="85"/>
      <c r="P822" s="228">
        <f>O822*H822</f>
        <v>0</v>
      </c>
      <c r="Q822" s="228">
        <v>0</v>
      </c>
      <c r="R822" s="228">
        <f>Q822*H822</f>
        <v>0</v>
      </c>
      <c r="S822" s="228">
        <v>0</v>
      </c>
      <c r="T822" s="229">
        <f>S822*H822</f>
        <v>0</v>
      </c>
      <c r="U822" s="39"/>
      <c r="V822" s="39"/>
      <c r="W822" s="39"/>
      <c r="X822" s="39"/>
      <c r="Y822" s="39"/>
      <c r="Z822" s="39"/>
      <c r="AA822" s="39"/>
      <c r="AB822" s="39"/>
      <c r="AC822" s="39"/>
      <c r="AD822" s="39"/>
      <c r="AE822" s="39"/>
      <c r="AR822" s="230" t="s">
        <v>295</v>
      </c>
      <c r="AT822" s="230" t="s">
        <v>168</v>
      </c>
      <c r="AU822" s="230" t="s">
        <v>87</v>
      </c>
      <c r="AY822" s="18" t="s">
        <v>165</v>
      </c>
      <c r="BE822" s="231">
        <f>IF(N822="základní",J822,0)</f>
        <v>0</v>
      </c>
      <c r="BF822" s="231">
        <f>IF(N822="snížená",J822,0)</f>
        <v>0</v>
      </c>
      <c r="BG822" s="231">
        <f>IF(N822="zákl. přenesená",J822,0)</f>
        <v>0</v>
      </c>
      <c r="BH822" s="231">
        <f>IF(N822="sníž. přenesená",J822,0)</f>
        <v>0</v>
      </c>
      <c r="BI822" s="231">
        <f>IF(N822="nulová",J822,0)</f>
        <v>0</v>
      </c>
      <c r="BJ822" s="18" t="s">
        <v>85</v>
      </c>
      <c r="BK822" s="231">
        <f>ROUND(I822*H822,2)</f>
        <v>0</v>
      </c>
      <c r="BL822" s="18" t="s">
        <v>295</v>
      </c>
      <c r="BM822" s="230" t="s">
        <v>1046</v>
      </c>
    </row>
    <row r="823" s="2" customFormat="1">
      <c r="A823" s="39"/>
      <c r="B823" s="40"/>
      <c r="C823" s="41"/>
      <c r="D823" s="232" t="s">
        <v>175</v>
      </c>
      <c r="E823" s="41"/>
      <c r="F823" s="233" t="s">
        <v>1047</v>
      </c>
      <c r="G823" s="41"/>
      <c r="H823" s="41"/>
      <c r="I823" s="137"/>
      <c r="J823" s="41"/>
      <c r="K823" s="41"/>
      <c r="L823" s="45"/>
      <c r="M823" s="234"/>
      <c r="N823" s="235"/>
      <c r="O823" s="85"/>
      <c r="P823" s="85"/>
      <c r="Q823" s="85"/>
      <c r="R823" s="85"/>
      <c r="S823" s="85"/>
      <c r="T823" s="86"/>
      <c r="U823" s="39"/>
      <c r="V823" s="39"/>
      <c r="W823" s="39"/>
      <c r="X823" s="39"/>
      <c r="Y823" s="39"/>
      <c r="Z823" s="39"/>
      <c r="AA823" s="39"/>
      <c r="AB823" s="39"/>
      <c r="AC823" s="39"/>
      <c r="AD823" s="39"/>
      <c r="AE823" s="39"/>
      <c r="AT823" s="18" t="s">
        <v>175</v>
      </c>
      <c r="AU823" s="18" t="s">
        <v>87</v>
      </c>
    </row>
    <row r="824" s="2" customFormat="1">
      <c r="A824" s="39"/>
      <c r="B824" s="40"/>
      <c r="C824" s="41"/>
      <c r="D824" s="232" t="s">
        <v>192</v>
      </c>
      <c r="E824" s="41"/>
      <c r="F824" s="268" t="s">
        <v>1048</v>
      </c>
      <c r="G824" s="41"/>
      <c r="H824" s="41"/>
      <c r="I824" s="137"/>
      <c r="J824" s="41"/>
      <c r="K824" s="41"/>
      <c r="L824" s="45"/>
      <c r="M824" s="234"/>
      <c r="N824" s="235"/>
      <c r="O824" s="85"/>
      <c r="P824" s="85"/>
      <c r="Q824" s="85"/>
      <c r="R824" s="85"/>
      <c r="S824" s="85"/>
      <c r="T824" s="86"/>
      <c r="U824" s="39"/>
      <c r="V824" s="39"/>
      <c r="W824" s="39"/>
      <c r="X824" s="39"/>
      <c r="Y824" s="39"/>
      <c r="Z824" s="39"/>
      <c r="AA824" s="39"/>
      <c r="AB824" s="39"/>
      <c r="AC824" s="39"/>
      <c r="AD824" s="39"/>
      <c r="AE824" s="39"/>
      <c r="AT824" s="18" t="s">
        <v>192</v>
      </c>
      <c r="AU824" s="18" t="s">
        <v>87</v>
      </c>
    </row>
    <row r="825" s="2" customFormat="1" ht="24" customHeight="1">
      <c r="A825" s="39"/>
      <c r="B825" s="40"/>
      <c r="C825" s="219" t="s">
        <v>1049</v>
      </c>
      <c r="D825" s="219" t="s">
        <v>168</v>
      </c>
      <c r="E825" s="220" t="s">
        <v>1050</v>
      </c>
      <c r="F825" s="221" t="s">
        <v>1051</v>
      </c>
      <c r="G825" s="222" t="s">
        <v>398</v>
      </c>
      <c r="H825" s="223">
        <v>0.36699999999999999</v>
      </c>
      <c r="I825" s="224"/>
      <c r="J825" s="225">
        <f>ROUND(I825*H825,2)</f>
        <v>0</v>
      </c>
      <c r="K825" s="221" t="s">
        <v>172</v>
      </c>
      <c r="L825" s="45"/>
      <c r="M825" s="226" t="s">
        <v>40</v>
      </c>
      <c r="N825" s="227" t="s">
        <v>48</v>
      </c>
      <c r="O825" s="85"/>
      <c r="P825" s="228">
        <f>O825*H825</f>
        <v>0</v>
      </c>
      <c r="Q825" s="228">
        <v>0</v>
      </c>
      <c r="R825" s="228">
        <f>Q825*H825</f>
        <v>0</v>
      </c>
      <c r="S825" s="228">
        <v>0</v>
      </c>
      <c r="T825" s="229">
        <f>S825*H825</f>
        <v>0</v>
      </c>
      <c r="U825" s="39"/>
      <c r="V825" s="39"/>
      <c r="W825" s="39"/>
      <c r="X825" s="39"/>
      <c r="Y825" s="39"/>
      <c r="Z825" s="39"/>
      <c r="AA825" s="39"/>
      <c r="AB825" s="39"/>
      <c r="AC825" s="39"/>
      <c r="AD825" s="39"/>
      <c r="AE825" s="39"/>
      <c r="AR825" s="230" t="s">
        <v>295</v>
      </c>
      <c r="AT825" s="230" t="s">
        <v>168</v>
      </c>
      <c r="AU825" s="230" t="s">
        <v>87</v>
      </c>
      <c r="AY825" s="18" t="s">
        <v>165</v>
      </c>
      <c r="BE825" s="231">
        <f>IF(N825="základní",J825,0)</f>
        <v>0</v>
      </c>
      <c r="BF825" s="231">
        <f>IF(N825="snížená",J825,0)</f>
        <v>0</v>
      </c>
      <c r="BG825" s="231">
        <f>IF(N825="zákl. přenesená",J825,0)</f>
        <v>0</v>
      </c>
      <c r="BH825" s="231">
        <f>IF(N825="sníž. přenesená",J825,0)</f>
        <v>0</v>
      </c>
      <c r="BI825" s="231">
        <f>IF(N825="nulová",J825,0)</f>
        <v>0</v>
      </c>
      <c r="BJ825" s="18" t="s">
        <v>85</v>
      </c>
      <c r="BK825" s="231">
        <f>ROUND(I825*H825,2)</f>
        <v>0</v>
      </c>
      <c r="BL825" s="18" t="s">
        <v>295</v>
      </c>
      <c r="BM825" s="230" t="s">
        <v>1052</v>
      </c>
    </row>
    <row r="826" s="2" customFormat="1">
      <c r="A826" s="39"/>
      <c r="B826" s="40"/>
      <c r="C826" s="41"/>
      <c r="D826" s="232" t="s">
        <v>175</v>
      </c>
      <c r="E826" s="41"/>
      <c r="F826" s="233" t="s">
        <v>1053</v>
      </c>
      <c r="G826" s="41"/>
      <c r="H826" s="41"/>
      <c r="I826" s="137"/>
      <c r="J826" s="41"/>
      <c r="K826" s="41"/>
      <c r="L826" s="45"/>
      <c r="M826" s="234"/>
      <c r="N826" s="235"/>
      <c r="O826" s="85"/>
      <c r="P826" s="85"/>
      <c r="Q826" s="85"/>
      <c r="R826" s="85"/>
      <c r="S826" s="85"/>
      <c r="T826" s="86"/>
      <c r="U826" s="39"/>
      <c r="V826" s="39"/>
      <c r="W826" s="39"/>
      <c r="X826" s="39"/>
      <c r="Y826" s="39"/>
      <c r="Z826" s="39"/>
      <c r="AA826" s="39"/>
      <c r="AB826" s="39"/>
      <c r="AC826" s="39"/>
      <c r="AD826" s="39"/>
      <c r="AE826" s="39"/>
      <c r="AT826" s="18" t="s">
        <v>175</v>
      </c>
      <c r="AU826" s="18" t="s">
        <v>87</v>
      </c>
    </row>
    <row r="827" s="2" customFormat="1">
      <c r="A827" s="39"/>
      <c r="B827" s="40"/>
      <c r="C827" s="41"/>
      <c r="D827" s="232" t="s">
        <v>192</v>
      </c>
      <c r="E827" s="41"/>
      <c r="F827" s="268" t="s">
        <v>727</v>
      </c>
      <c r="G827" s="41"/>
      <c r="H827" s="41"/>
      <c r="I827" s="137"/>
      <c r="J827" s="41"/>
      <c r="K827" s="41"/>
      <c r="L827" s="45"/>
      <c r="M827" s="234"/>
      <c r="N827" s="235"/>
      <c r="O827" s="85"/>
      <c r="P827" s="85"/>
      <c r="Q827" s="85"/>
      <c r="R827" s="85"/>
      <c r="S827" s="85"/>
      <c r="T827" s="86"/>
      <c r="U827" s="39"/>
      <c r="V827" s="39"/>
      <c r="W827" s="39"/>
      <c r="X827" s="39"/>
      <c r="Y827" s="39"/>
      <c r="Z827" s="39"/>
      <c r="AA827" s="39"/>
      <c r="AB827" s="39"/>
      <c r="AC827" s="39"/>
      <c r="AD827" s="39"/>
      <c r="AE827" s="39"/>
      <c r="AT827" s="18" t="s">
        <v>192</v>
      </c>
      <c r="AU827" s="18" t="s">
        <v>87</v>
      </c>
    </row>
    <row r="828" s="2" customFormat="1" ht="24" customHeight="1">
      <c r="A828" s="39"/>
      <c r="B828" s="40"/>
      <c r="C828" s="219" t="s">
        <v>1054</v>
      </c>
      <c r="D828" s="219" t="s">
        <v>168</v>
      </c>
      <c r="E828" s="220" t="s">
        <v>1055</v>
      </c>
      <c r="F828" s="221" t="s">
        <v>1056</v>
      </c>
      <c r="G828" s="222" t="s">
        <v>398</v>
      </c>
      <c r="H828" s="223">
        <v>0.36699999999999999</v>
      </c>
      <c r="I828" s="224"/>
      <c r="J828" s="225">
        <f>ROUND(I828*H828,2)</f>
        <v>0</v>
      </c>
      <c r="K828" s="221" t="s">
        <v>172</v>
      </c>
      <c r="L828" s="45"/>
      <c r="M828" s="226" t="s">
        <v>40</v>
      </c>
      <c r="N828" s="227" t="s">
        <v>48</v>
      </c>
      <c r="O828" s="85"/>
      <c r="P828" s="228">
        <f>O828*H828</f>
        <v>0</v>
      </c>
      <c r="Q828" s="228">
        <v>0</v>
      </c>
      <c r="R828" s="228">
        <f>Q828*H828</f>
        <v>0</v>
      </c>
      <c r="S828" s="228">
        <v>0</v>
      </c>
      <c r="T828" s="229">
        <f>S828*H828</f>
        <v>0</v>
      </c>
      <c r="U828" s="39"/>
      <c r="V828" s="39"/>
      <c r="W828" s="39"/>
      <c r="X828" s="39"/>
      <c r="Y828" s="39"/>
      <c r="Z828" s="39"/>
      <c r="AA828" s="39"/>
      <c r="AB828" s="39"/>
      <c r="AC828" s="39"/>
      <c r="AD828" s="39"/>
      <c r="AE828" s="39"/>
      <c r="AR828" s="230" t="s">
        <v>295</v>
      </c>
      <c r="AT828" s="230" t="s">
        <v>168</v>
      </c>
      <c r="AU828" s="230" t="s">
        <v>87</v>
      </c>
      <c r="AY828" s="18" t="s">
        <v>165</v>
      </c>
      <c r="BE828" s="231">
        <f>IF(N828="základní",J828,0)</f>
        <v>0</v>
      </c>
      <c r="BF828" s="231">
        <f>IF(N828="snížená",J828,0)</f>
        <v>0</v>
      </c>
      <c r="BG828" s="231">
        <f>IF(N828="zákl. přenesená",J828,0)</f>
        <v>0</v>
      </c>
      <c r="BH828" s="231">
        <f>IF(N828="sníž. přenesená",J828,0)</f>
        <v>0</v>
      </c>
      <c r="BI828" s="231">
        <f>IF(N828="nulová",J828,0)</f>
        <v>0</v>
      </c>
      <c r="BJ828" s="18" t="s">
        <v>85</v>
      </c>
      <c r="BK828" s="231">
        <f>ROUND(I828*H828,2)</f>
        <v>0</v>
      </c>
      <c r="BL828" s="18" t="s">
        <v>295</v>
      </c>
      <c r="BM828" s="230" t="s">
        <v>1057</v>
      </c>
    </row>
    <row r="829" s="2" customFormat="1">
      <c r="A829" s="39"/>
      <c r="B829" s="40"/>
      <c r="C829" s="41"/>
      <c r="D829" s="232" t="s">
        <v>175</v>
      </c>
      <c r="E829" s="41"/>
      <c r="F829" s="233" t="s">
        <v>1058</v>
      </c>
      <c r="G829" s="41"/>
      <c r="H829" s="41"/>
      <c r="I829" s="137"/>
      <c r="J829" s="41"/>
      <c r="K829" s="41"/>
      <c r="L829" s="45"/>
      <c r="M829" s="234"/>
      <c r="N829" s="235"/>
      <c r="O829" s="85"/>
      <c r="P829" s="85"/>
      <c r="Q829" s="85"/>
      <c r="R829" s="85"/>
      <c r="S829" s="85"/>
      <c r="T829" s="86"/>
      <c r="U829" s="39"/>
      <c r="V829" s="39"/>
      <c r="W829" s="39"/>
      <c r="X829" s="39"/>
      <c r="Y829" s="39"/>
      <c r="Z829" s="39"/>
      <c r="AA829" s="39"/>
      <c r="AB829" s="39"/>
      <c r="AC829" s="39"/>
      <c r="AD829" s="39"/>
      <c r="AE829" s="39"/>
      <c r="AT829" s="18" t="s">
        <v>175</v>
      </c>
      <c r="AU829" s="18" t="s">
        <v>87</v>
      </c>
    </row>
    <row r="830" s="2" customFormat="1">
      <c r="A830" s="39"/>
      <c r="B830" s="40"/>
      <c r="C830" s="41"/>
      <c r="D830" s="232" t="s">
        <v>192</v>
      </c>
      <c r="E830" s="41"/>
      <c r="F830" s="268" t="s">
        <v>727</v>
      </c>
      <c r="G830" s="41"/>
      <c r="H830" s="41"/>
      <c r="I830" s="137"/>
      <c r="J830" s="41"/>
      <c r="K830" s="41"/>
      <c r="L830" s="45"/>
      <c r="M830" s="234"/>
      <c r="N830" s="235"/>
      <c r="O830" s="85"/>
      <c r="P830" s="85"/>
      <c r="Q830" s="85"/>
      <c r="R830" s="85"/>
      <c r="S830" s="85"/>
      <c r="T830" s="86"/>
      <c r="U830" s="39"/>
      <c r="V830" s="39"/>
      <c r="W830" s="39"/>
      <c r="X830" s="39"/>
      <c r="Y830" s="39"/>
      <c r="Z830" s="39"/>
      <c r="AA830" s="39"/>
      <c r="AB830" s="39"/>
      <c r="AC830" s="39"/>
      <c r="AD830" s="39"/>
      <c r="AE830" s="39"/>
      <c r="AT830" s="18" t="s">
        <v>192</v>
      </c>
      <c r="AU830" s="18" t="s">
        <v>87</v>
      </c>
    </row>
    <row r="831" s="12" customFormat="1" ht="22.8" customHeight="1">
      <c r="A831" s="12"/>
      <c r="B831" s="203"/>
      <c r="C831" s="204"/>
      <c r="D831" s="205" t="s">
        <v>76</v>
      </c>
      <c r="E831" s="217" t="s">
        <v>1059</v>
      </c>
      <c r="F831" s="217" t="s">
        <v>1060</v>
      </c>
      <c r="G831" s="204"/>
      <c r="H831" s="204"/>
      <c r="I831" s="207"/>
      <c r="J831" s="218">
        <f>BK831</f>
        <v>0</v>
      </c>
      <c r="K831" s="204"/>
      <c r="L831" s="209"/>
      <c r="M831" s="210"/>
      <c r="N831" s="211"/>
      <c r="O831" s="211"/>
      <c r="P831" s="212">
        <f>SUM(P832:P838)</f>
        <v>0</v>
      </c>
      <c r="Q831" s="211"/>
      <c r="R831" s="212">
        <f>SUM(R832:R838)</f>
        <v>0.010999999999999999</v>
      </c>
      <c r="S831" s="211"/>
      <c r="T831" s="213">
        <f>SUM(T832:T838)</f>
        <v>0</v>
      </c>
      <c r="U831" s="12"/>
      <c r="V831" s="12"/>
      <c r="W831" s="12"/>
      <c r="X831" s="12"/>
      <c r="Y831" s="12"/>
      <c r="Z831" s="12"/>
      <c r="AA831" s="12"/>
      <c r="AB831" s="12"/>
      <c r="AC831" s="12"/>
      <c r="AD831" s="12"/>
      <c r="AE831" s="12"/>
      <c r="AR831" s="214" t="s">
        <v>87</v>
      </c>
      <c r="AT831" s="215" t="s">
        <v>76</v>
      </c>
      <c r="AU831" s="215" t="s">
        <v>85</v>
      </c>
      <c r="AY831" s="214" t="s">
        <v>165</v>
      </c>
      <c r="BK831" s="216">
        <f>SUM(BK832:BK838)</f>
        <v>0</v>
      </c>
    </row>
    <row r="832" s="2" customFormat="1" ht="16.5" customHeight="1">
      <c r="A832" s="39"/>
      <c r="B832" s="40"/>
      <c r="C832" s="219" t="s">
        <v>1061</v>
      </c>
      <c r="D832" s="219" t="s">
        <v>168</v>
      </c>
      <c r="E832" s="220" t="s">
        <v>1062</v>
      </c>
      <c r="F832" s="221" t="s">
        <v>1063</v>
      </c>
      <c r="G832" s="222" t="s">
        <v>287</v>
      </c>
      <c r="H832" s="223">
        <v>2</v>
      </c>
      <c r="I832" s="224"/>
      <c r="J832" s="225">
        <f>ROUND(I832*H832,2)</f>
        <v>0</v>
      </c>
      <c r="K832" s="221" t="s">
        <v>315</v>
      </c>
      <c r="L832" s="45"/>
      <c r="M832" s="226" t="s">
        <v>40</v>
      </c>
      <c r="N832" s="227" t="s">
        <v>48</v>
      </c>
      <c r="O832" s="85"/>
      <c r="P832" s="228">
        <f>O832*H832</f>
        <v>0</v>
      </c>
      <c r="Q832" s="228">
        <v>0</v>
      </c>
      <c r="R832" s="228">
        <f>Q832*H832</f>
        <v>0</v>
      </c>
      <c r="S832" s="228">
        <v>0</v>
      </c>
      <c r="T832" s="229">
        <f>S832*H832</f>
        <v>0</v>
      </c>
      <c r="U832" s="39"/>
      <c r="V832" s="39"/>
      <c r="W832" s="39"/>
      <c r="X832" s="39"/>
      <c r="Y832" s="39"/>
      <c r="Z832" s="39"/>
      <c r="AA832" s="39"/>
      <c r="AB832" s="39"/>
      <c r="AC832" s="39"/>
      <c r="AD832" s="39"/>
      <c r="AE832" s="39"/>
      <c r="AR832" s="230" t="s">
        <v>295</v>
      </c>
      <c r="AT832" s="230" t="s">
        <v>168</v>
      </c>
      <c r="AU832" s="230" t="s">
        <v>87</v>
      </c>
      <c r="AY832" s="18" t="s">
        <v>165</v>
      </c>
      <c r="BE832" s="231">
        <f>IF(N832="základní",J832,0)</f>
        <v>0</v>
      </c>
      <c r="BF832" s="231">
        <f>IF(N832="snížená",J832,0)</f>
        <v>0</v>
      </c>
      <c r="BG832" s="231">
        <f>IF(N832="zákl. přenesená",J832,0)</f>
        <v>0</v>
      </c>
      <c r="BH832" s="231">
        <f>IF(N832="sníž. přenesená",J832,0)</f>
        <v>0</v>
      </c>
      <c r="BI832" s="231">
        <f>IF(N832="nulová",J832,0)</f>
        <v>0</v>
      </c>
      <c r="BJ832" s="18" t="s">
        <v>85</v>
      </c>
      <c r="BK832" s="231">
        <f>ROUND(I832*H832,2)</f>
        <v>0</v>
      </c>
      <c r="BL832" s="18" t="s">
        <v>295</v>
      </c>
      <c r="BM832" s="230" t="s">
        <v>1453</v>
      </c>
    </row>
    <row r="833" s="2" customFormat="1">
      <c r="A833" s="39"/>
      <c r="B833" s="40"/>
      <c r="C833" s="41"/>
      <c r="D833" s="232" t="s">
        <v>175</v>
      </c>
      <c r="E833" s="41"/>
      <c r="F833" s="233" t="s">
        <v>1063</v>
      </c>
      <c r="G833" s="41"/>
      <c r="H833" s="41"/>
      <c r="I833" s="137"/>
      <c r="J833" s="41"/>
      <c r="K833" s="41"/>
      <c r="L833" s="45"/>
      <c r="M833" s="234"/>
      <c r="N833" s="235"/>
      <c r="O833" s="85"/>
      <c r="P833" s="85"/>
      <c r="Q833" s="85"/>
      <c r="R833" s="85"/>
      <c r="S833" s="85"/>
      <c r="T833" s="86"/>
      <c r="U833" s="39"/>
      <c r="V833" s="39"/>
      <c r="W833" s="39"/>
      <c r="X833" s="39"/>
      <c r="Y833" s="39"/>
      <c r="Z833" s="39"/>
      <c r="AA833" s="39"/>
      <c r="AB833" s="39"/>
      <c r="AC833" s="39"/>
      <c r="AD833" s="39"/>
      <c r="AE833" s="39"/>
      <c r="AT833" s="18" t="s">
        <v>175</v>
      </c>
      <c r="AU833" s="18" t="s">
        <v>87</v>
      </c>
    </row>
    <row r="834" s="2" customFormat="1" ht="16.5" customHeight="1">
      <c r="A834" s="39"/>
      <c r="B834" s="40"/>
      <c r="C834" s="269" t="s">
        <v>1065</v>
      </c>
      <c r="D834" s="269" t="s">
        <v>296</v>
      </c>
      <c r="E834" s="270" t="s">
        <v>1066</v>
      </c>
      <c r="F834" s="271" t="s">
        <v>1067</v>
      </c>
      <c r="G834" s="272" t="s">
        <v>287</v>
      </c>
      <c r="H834" s="273">
        <v>2</v>
      </c>
      <c r="I834" s="274"/>
      <c r="J834" s="275">
        <f>ROUND(I834*H834,2)</f>
        <v>0</v>
      </c>
      <c r="K834" s="271" t="s">
        <v>315</v>
      </c>
      <c r="L834" s="276"/>
      <c r="M834" s="277" t="s">
        <v>40</v>
      </c>
      <c r="N834" s="278" t="s">
        <v>48</v>
      </c>
      <c r="O834" s="85"/>
      <c r="P834" s="228">
        <f>O834*H834</f>
        <v>0</v>
      </c>
      <c r="Q834" s="228">
        <v>0.0054999999999999997</v>
      </c>
      <c r="R834" s="228">
        <f>Q834*H834</f>
        <v>0.010999999999999999</v>
      </c>
      <c r="S834" s="228">
        <v>0</v>
      </c>
      <c r="T834" s="229">
        <f>S834*H834</f>
        <v>0</v>
      </c>
      <c r="U834" s="39"/>
      <c r="V834" s="39"/>
      <c r="W834" s="39"/>
      <c r="X834" s="39"/>
      <c r="Y834" s="39"/>
      <c r="Z834" s="39"/>
      <c r="AA834" s="39"/>
      <c r="AB834" s="39"/>
      <c r="AC834" s="39"/>
      <c r="AD834" s="39"/>
      <c r="AE834" s="39"/>
      <c r="AR834" s="230" t="s">
        <v>413</v>
      </c>
      <c r="AT834" s="230" t="s">
        <v>296</v>
      </c>
      <c r="AU834" s="230" t="s">
        <v>87</v>
      </c>
      <c r="AY834" s="18" t="s">
        <v>165</v>
      </c>
      <c r="BE834" s="231">
        <f>IF(N834="základní",J834,0)</f>
        <v>0</v>
      </c>
      <c r="BF834" s="231">
        <f>IF(N834="snížená",J834,0)</f>
        <v>0</v>
      </c>
      <c r="BG834" s="231">
        <f>IF(N834="zákl. přenesená",J834,0)</f>
        <v>0</v>
      </c>
      <c r="BH834" s="231">
        <f>IF(N834="sníž. přenesená",J834,0)</f>
        <v>0</v>
      </c>
      <c r="BI834" s="231">
        <f>IF(N834="nulová",J834,0)</f>
        <v>0</v>
      </c>
      <c r="BJ834" s="18" t="s">
        <v>85</v>
      </c>
      <c r="BK834" s="231">
        <f>ROUND(I834*H834,2)</f>
        <v>0</v>
      </c>
      <c r="BL834" s="18" t="s">
        <v>295</v>
      </c>
      <c r="BM834" s="230" t="s">
        <v>1454</v>
      </c>
    </row>
    <row r="835" s="2" customFormat="1">
      <c r="A835" s="39"/>
      <c r="B835" s="40"/>
      <c r="C835" s="41"/>
      <c r="D835" s="232" t="s">
        <v>175</v>
      </c>
      <c r="E835" s="41"/>
      <c r="F835" s="233" t="s">
        <v>1067</v>
      </c>
      <c r="G835" s="41"/>
      <c r="H835" s="41"/>
      <c r="I835" s="137"/>
      <c r="J835" s="41"/>
      <c r="K835" s="41"/>
      <c r="L835" s="45"/>
      <c r="M835" s="234"/>
      <c r="N835" s="235"/>
      <c r="O835" s="85"/>
      <c r="P835" s="85"/>
      <c r="Q835" s="85"/>
      <c r="R835" s="85"/>
      <c r="S835" s="85"/>
      <c r="T835" s="86"/>
      <c r="U835" s="39"/>
      <c r="V835" s="39"/>
      <c r="W835" s="39"/>
      <c r="X835" s="39"/>
      <c r="Y835" s="39"/>
      <c r="Z835" s="39"/>
      <c r="AA835" s="39"/>
      <c r="AB835" s="39"/>
      <c r="AC835" s="39"/>
      <c r="AD835" s="39"/>
      <c r="AE835" s="39"/>
      <c r="AT835" s="18" t="s">
        <v>175</v>
      </c>
      <c r="AU835" s="18" t="s">
        <v>87</v>
      </c>
    </row>
    <row r="836" s="2" customFormat="1" ht="24" customHeight="1">
      <c r="A836" s="39"/>
      <c r="B836" s="40"/>
      <c r="C836" s="219" t="s">
        <v>1069</v>
      </c>
      <c r="D836" s="219" t="s">
        <v>168</v>
      </c>
      <c r="E836" s="220" t="s">
        <v>1070</v>
      </c>
      <c r="F836" s="221" t="s">
        <v>1071</v>
      </c>
      <c r="G836" s="222" t="s">
        <v>398</v>
      </c>
      <c r="H836" s="223">
        <v>0.010999999999999999</v>
      </c>
      <c r="I836" s="224"/>
      <c r="J836" s="225">
        <f>ROUND(I836*H836,2)</f>
        <v>0</v>
      </c>
      <c r="K836" s="221" t="s">
        <v>315</v>
      </c>
      <c r="L836" s="45"/>
      <c r="M836" s="226" t="s">
        <v>40</v>
      </c>
      <c r="N836" s="227" t="s">
        <v>48</v>
      </c>
      <c r="O836" s="85"/>
      <c r="P836" s="228">
        <f>O836*H836</f>
        <v>0</v>
      </c>
      <c r="Q836" s="228">
        <v>0</v>
      </c>
      <c r="R836" s="228">
        <f>Q836*H836</f>
        <v>0</v>
      </c>
      <c r="S836" s="228">
        <v>0</v>
      </c>
      <c r="T836" s="229">
        <f>S836*H836</f>
        <v>0</v>
      </c>
      <c r="U836" s="39"/>
      <c r="V836" s="39"/>
      <c r="W836" s="39"/>
      <c r="X836" s="39"/>
      <c r="Y836" s="39"/>
      <c r="Z836" s="39"/>
      <c r="AA836" s="39"/>
      <c r="AB836" s="39"/>
      <c r="AC836" s="39"/>
      <c r="AD836" s="39"/>
      <c r="AE836" s="39"/>
      <c r="AR836" s="230" t="s">
        <v>295</v>
      </c>
      <c r="AT836" s="230" t="s">
        <v>168</v>
      </c>
      <c r="AU836" s="230" t="s">
        <v>87</v>
      </c>
      <c r="AY836" s="18" t="s">
        <v>165</v>
      </c>
      <c r="BE836" s="231">
        <f>IF(N836="základní",J836,0)</f>
        <v>0</v>
      </c>
      <c r="BF836" s="231">
        <f>IF(N836="snížená",J836,0)</f>
        <v>0</v>
      </c>
      <c r="BG836" s="231">
        <f>IF(N836="zákl. přenesená",J836,0)</f>
        <v>0</v>
      </c>
      <c r="BH836" s="231">
        <f>IF(N836="sníž. přenesená",J836,0)</f>
        <v>0</v>
      </c>
      <c r="BI836" s="231">
        <f>IF(N836="nulová",J836,0)</f>
        <v>0</v>
      </c>
      <c r="BJ836" s="18" t="s">
        <v>85</v>
      </c>
      <c r="BK836" s="231">
        <f>ROUND(I836*H836,2)</f>
        <v>0</v>
      </c>
      <c r="BL836" s="18" t="s">
        <v>295</v>
      </c>
      <c r="BM836" s="230" t="s">
        <v>1455</v>
      </c>
    </row>
    <row r="837" s="2" customFormat="1">
      <c r="A837" s="39"/>
      <c r="B837" s="40"/>
      <c r="C837" s="41"/>
      <c r="D837" s="232" t="s">
        <v>175</v>
      </c>
      <c r="E837" s="41"/>
      <c r="F837" s="233" t="s">
        <v>1073</v>
      </c>
      <c r="G837" s="41"/>
      <c r="H837" s="41"/>
      <c r="I837" s="137"/>
      <c r="J837" s="41"/>
      <c r="K837" s="41"/>
      <c r="L837" s="45"/>
      <c r="M837" s="234"/>
      <c r="N837" s="235"/>
      <c r="O837" s="85"/>
      <c r="P837" s="85"/>
      <c r="Q837" s="85"/>
      <c r="R837" s="85"/>
      <c r="S837" s="85"/>
      <c r="T837" s="86"/>
      <c r="U837" s="39"/>
      <c r="V837" s="39"/>
      <c r="W837" s="39"/>
      <c r="X837" s="39"/>
      <c r="Y837" s="39"/>
      <c r="Z837" s="39"/>
      <c r="AA837" s="39"/>
      <c r="AB837" s="39"/>
      <c r="AC837" s="39"/>
      <c r="AD837" s="39"/>
      <c r="AE837" s="39"/>
      <c r="AT837" s="18" t="s">
        <v>175</v>
      </c>
      <c r="AU837" s="18" t="s">
        <v>87</v>
      </c>
    </row>
    <row r="838" s="2" customFormat="1">
      <c r="A838" s="39"/>
      <c r="B838" s="40"/>
      <c r="C838" s="41"/>
      <c r="D838" s="232" t="s">
        <v>192</v>
      </c>
      <c r="E838" s="41"/>
      <c r="F838" s="268" t="s">
        <v>1074</v>
      </c>
      <c r="G838" s="41"/>
      <c r="H838" s="41"/>
      <c r="I838" s="137"/>
      <c r="J838" s="41"/>
      <c r="K838" s="41"/>
      <c r="L838" s="45"/>
      <c r="M838" s="234"/>
      <c r="N838" s="235"/>
      <c r="O838" s="85"/>
      <c r="P838" s="85"/>
      <c r="Q838" s="85"/>
      <c r="R838" s="85"/>
      <c r="S838" s="85"/>
      <c r="T838" s="86"/>
      <c r="U838" s="39"/>
      <c r="V838" s="39"/>
      <c r="W838" s="39"/>
      <c r="X838" s="39"/>
      <c r="Y838" s="39"/>
      <c r="Z838" s="39"/>
      <c r="AA838" s="39"/>
      <c r="AB838" s="39"/>
      <c r="AC838" s="39"/>
      <c r="AD838" s="39"/>
      <c r="AE838" s="39"/>
      <c r="AT838" s="18" t="s">
        <v>192</v>
      </c>
      <c r="AU838" s="18" t="s">
        <v>87</v>
      </c>
    </row>
    <row r="839" s="12" customFormat="1" ht="22.8" customHeight="1">
      <c r="A839" s="12"/>
      <c r="B839" s="203"/>
      <c r="C839" s="204"/>
      <c r="D839" s="205" t="s">
        <v>76</v>
      </c>
      <c r="E839" s="217" t="s">
        <v>1075</v>
      </c>
      <c r="F839" s="217" t="s">
        <v>1076</v>
      </c>
      <c r="G839" s="204"/>
      <c r="H839" s="204"/>
      <c r="I839" s="207"/>
      <c r="J839" s="218">
        <f>BK839</f>
        <v>0</v>
      </c>
      <c r="K839" s="204"/>
      <c r="L839" s="209"/>
      <c r="M839" s="210"/>
      <c r="N839" s="211"/>
      <c r="O839" s="211"/>
      <c r="P839" s="212">
        <f>SUM(P840:P902)</f>
        <v>0</v>
      </c>
      <c r="Q839" s="211"/>
      <c r="R839" s="212">
        <f>SUM(R840:R902)</f>
        <v>0.60489700000000002</v>
      </c>
      <c r="S839" s="211"/>
      <c r="T839" s="213">
        <f>SUM(T840:T902)</f>
        <v>0</v>
      </c>
      <c r="U839" s="12"/>
      <c r="V839" s="12"/>
      <c r="W839" s="12"/>
      <c r="X839" s="12"/>
      <c r="Y839" s="12"/>
      <c r="Z839" s="12"/>
      <c r="AA839" s="12"/>
      <c r="AB839" s="12"/>
      <c r="AC839" s="12"/>
      <c r="AD839" s="12"/>
      <c r="AE839" s="12"/>
      <c r="AR839" s="214" t="s">
        <v>87</v>
      </c>
      <c r="AT839" s="215" t="s">
        <v>76</v>
      </c>
      <c r="AU839" s="215" t="s">
        <v>85</v>
      </c>
      <c r="AY839" s="214" t="s">
        <v>165</v>
      </c>
      <c r="BK839" s="216">
        <f>SUM(BK840:BK902)</f>
        <v>0</v>
      </c>
    </row>
    <row r="840" s="2" customFormat="1" ht="24" customHeight="1">
      <c r="A840" s="39"/>
      <c r="B840" s="40"/>
      <c r="C840" s="219" t="s">
        <v>1077</v>
      </c>
      <c r="D840" s="219" t="s">
        <v>168</v>
      </c>
      <c r="E840" s="220" t="s">
        <v>1078</v>
      </c>
      <c r="F840" s="221" t="s">
        <v>1079</v>
      </c>
      <c r="G840" s="222" t="s">
        <v>189</v>
      </c>
      <c r="H840" s="223">
        <v>26</v>
      </c>
      <c r="I840" s="224"/>
      <c r="J840" s="225">
        <f>ROUND(I840*H840,2)</f>
        <v>0</v>
      </c>
      <c r="K840" s="221" t="s">
        <v>315</v>
      </c>
      <c r="L840" s="45"/>
      <c r="M840" s="226" t="s">
        <v>40</v>
      </c>
      <c r="N840" s="227" t="s">
        <v>48</v>
      </c>
      <c r="O840" s="85"/>
      <c r="P840" s="228">
        <f>O840*H840</f>
        <v>0</v>
      </c>
      <c r="Q840" s="228">
        <v>0.00029999999999999997</v>
      </c>
      <c r="R840" s="228">
        <f>Q840*H840</f>
        <v>0.0077999999999999996</v>
      </c>
      <c r="S840" s="228">
        <v>0</v>
      </c>
      <c r="T840" s="229">
        <f>S840*H840</f>
        <v>0</v>
      </c>
      <c r="U840" s="39"/>
      <c r="V840" s="39"/>
      <c r="W840" s="39"/>
      <c r="X840" s="39"/>
      <c r="Y840" s="39"/>
      <c r="Z840" s="39"/>
      <c r="AA840" s="39"/>
      <c r="AB840" s="39"/>
      <c r="AC840" s="39"/>
      <c r="AD840" s="39"/>
      <c r="AE840" s="39"/>
      <c r="AR840" s="230" t="s">
        <v>295</v>
      </c>
      <c r="AT840" s="230" t="s">
        <v>168</v>
      </c>
      <c r="AU840" s="230" t="s">
        <v>87</v>
      </c>
      <c r="AY840" s="18" t="s">
        <v>165</v>
      </c>
      <c r="BE840" s="231">
        <f>IF(N840="základní",J840,0)</f>
        <v>0</v>
      </c>
      <c r="BF840" s="231">
        <f>IF(N840="snížená",J840,0)</f>
        <v>0</v>
      </c>
      <c r="BG840" s="231">
        <f>IF(N840="zákl. přenesená",J840,0)</f>
        <v>0</v>
      </c>
      <c r="BH840" s="231">
        <f>IF(N840="sníž. přenesená",J840,0)</f>
        <v>0</v>
      </c>
      <c r="BI840" s="231">
        <f>IF(N840="nulová",J840,0)</f>
        <v>0</v>
      </c>
      <c r="BJ840" s="18" t="s">
        <v>85</v>
      </c>
      <c r="BK840" s="231">
        <f>ROUND(I840*H840,2)</f>
        <v>0</v>
      </c>
      <c r="BL840" s="18" t="s">
        <v>295</v>
      </c>
      <c r="BM840" s="230" t="s">
        <v>1080</v>
      </c>
    </row>
    <row r="841" s="2" customFormat="1">
      <c r="A841" s="39"/>
      <c r="B841" s="40"/>
      <c r="C841" s="41"/>
      <c r="D841" s="232" t="s">
        <v>175</v>
      </c>
      <c r="E841" s="41"/>
      <c r="F841" s="233" t="s">
        <v>1081</v>
      </c>
      <c r="G841" s="41"/>
      <c r="H841" s="41"/>
      <c r="I841" s="137"/>
      <c r="J841" s="41"/>
      <c r="K841" s="41"/>
      <c r="L841" s="45"/>
      <c r="M841" s="234"/>
      <c r="N841" s="235"/>
      <c r="O841" s="85"/>
      <c r="P841" s="85"/>
      <c r="Q841" s="85"/>
      <c r="R841" s="85"/>
      <c r="S841" s="85"/>
      <c r="T841" s="86"/>
      <c r="U841" s="39"/>
      <c r="V841" s="39"/>
      <c r="W841" s="39"/>
      <c r="X841" s="39"/>
      <c r="Y841" s="39"/>
      <c r="Z841" s="39"/>
      <c r="AA841" s="39"/>
      <c r="AB841" s="39"/>
      <c r="AC841" s="39"/>
      <c r="AD841" s="39"/>
      <c r="AE841" s="39"/>
      <c r="AT841" s="18" t="s">
        <v>175</v>
      </c>
      <c r="AU841" s="18" t="s">
        <v>87</v>
      </c>
    </row>
    <row r="842" s="13" customFormat="1">
      <c r="A842" s="13"/>
      <c r="B842" s="236"/>
      <c r="C842" s="237"/>
      <c r="D842" s="232" t="s">
        <v>177</v>
      </c>
      <c r="E842" s="238" t="s">
        <v>40</v>
      </c>
      <c r="F842" s="239" t="s">
        <v>208</v>
      </c>
      <c r="G842" s="237"/>
      <c r="H842" s="238" t="s">
        <v>40</v>
      </c>
      <c r="I842" s="240"/>
      <c r="J842" s="237"/>
      <c r="K842" s="237"/>
      <c r="L842" s="241"/>
      <c r="M842" s="242"/>
      <c r="N842" s="243"/>
      <c r="O842" s="243"/>
      <c r="P842" s="243"/>
      <c r="Q842" s="243"/>
      <c r="R842" s="243"/>
      <c r="S842" s="243"/>
      <c r="T842" s="244"/>
      <c r="U842" s="13"/>
      <c r="V842" s="13"/>
      <c r="W842" s="13"/>
      <c r="X842" s="13"/>
      <c r="Y842" s="13"/>
      <c r="Z842" s="13"/>
      <c r="AA842" s="13"/>
      <c r="AB842" s="13"/>
      <c r="AC842" s="13"/>
      <c r="AD842" s="13"/>
      <c r="AE842" s="13"/>
      <c r="AT842" s="245" t="s">
        <v>177</v>
      </c>
      <c r="AU842" s="245" t="s">
        <v>87</v>
      </c>
      <c r="AV842" s="13" t="s">
        <v>85</v>
      </c>
      <c r="AW842" s="13" t="s">
        <v>38</v>
      </c>
      <c r="AX842" s="13" t="s">
        <v>77</v>
      </c>
      <c r="AY842" s="245" t="s">
        <v>165</v>
      </c>
    </row>
    <row r="843" s="14" customFormat="1">
      <c r="A843" s="14"/>
      <c r="B843" s="246"/>
      <c r="C843" s="247"/>
      <c r="D843" s="232" t="s">
        <v>177</v>
      </c>
      <c r="E843" s="248" t="s">
        <v>40</v>
      </c>
      <c r="F843" s="249" t="s">
        <v>1082</v>
      </c>
      <c r="G843" s="247"/>
      <c r="H843" s="250">
        <v>6.7000000000000002</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177</v>
      </c>
      <c r="AU843" s="256" t="s">
        <v>87</v>
      </c>
      <c r="AV843" s="14" t="s">
        <v>87</v>
      </c>
      <c r="AW843" s="14" t="s">
        <v>38</v>
      </c>
      <c r="AX843" s="14" t="s">
        <v>77</v>
      </c>
      <c r="AY843" s="256" t="s">
        <v>165</v>
      </c>
    </row>
    <row r="844" s="13" customFormat="1">
      <c r="A844" s="13"/>
      <c r="B844" s="236"/>
      <c r="C844" s="237"/>
      <c r="D844" s="232" t="s">
        <v>177</v>
      </c>
      <c r="E844" s="238" t="s">
        <v>40</v>
      </c>
      <c r="F844" s="239" t="s">
        <v>210</v>
      </c>
      <c r="G844" s="237"/>
      <c r="H844" s="238" t="s">
        <v>40</v>
      </c>
      <c r="I844" s="240"/>
      <c r="J844" s="237"/>
      <c r="K844" s="237"/>
      <c r="L844" s="241"/>
      <c r="M844" s="242"/>
      <c r="N844" s="243"/>
      <c r="O844" s="243"/>
      <c r="P844" s="243"/>
      <c r="Q844" s="243"/>
      <c r="R844" s="243"/>
      <c r="S844" s="243"/>
      <c r="T844" s="244"/>
      <c r="U844" s="13"/>
      <c r="V844" s="13"/>
      <c r="W844" s="13"/>
      <c r="X844" s="13"/>
      <c r="Y844" s="13"/>
      <c r="Z844" s="13"/>
      <c r="AA844" s="13"/>
      <c r="AB844" s="13"/>
      <c r="AC844" s="13"/>
      <c r="AD844" s="13"/>
      <c r="AE844" s="13"/>
      <c r="AT844" s="245" t="s">
        <v>177</v>
      </c>
      <c r="AU844" s="245" t="s">
        <v>87</v>
      </c>
      <c r="AV844" s="13" t="s">
        <v>85</v>
      </c>
      <c r="AW844" s="13" t="s">
        <v>38</v>
      </c>
      <c r="AX844" s="13" t="s">
        <v>77</v>
      </c>
      <c r="AY844" s="245" t="s">
        <v>165</v>
      </c>
    </row>
    <row r="845" s="14" customFormat="1">
      <c r="A845" s="14"/>
      <c r="B845" s="246"/>
      <c r="C845" s="247"/>
      <c r="D845" s="232" t="s">
        <v>177</v>
      </c>
      <c r="E845" s="248" t="s">
        <v>40</v>
      </c>
      <c r="F845" s="249" t="s">
        <v>1083</v>
      </c>
      <c r="G845" s="247"/>
      <c r="H845" s="250">
        <v>5.7000000000000002</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177</v>
      </c>
      <c r="AU845" s="256" t="s">
        <v>87</v>
      </c>
      <c r="AV845" s="14" t="s">
        <v>87</v>
      </c>
      <c r="AW845" s="14" t="s">
        <v>38</v>
      </c>
      <c r="AX845" s="14" t="s">
        <v>77</v>
      </c>
      <c r="AY845" s="256" t="s">
        <v>165</v>
      </c>
    </row>
    <row r="846" s="13" customFormat="1">
      <c r="A846" s="13"/>
      <c r="B846" s="236"/>
      <c r="C846" s="237"/>
      <c r="D846" s="232" t="s">
        <v>177</v>
      </c>
      <c r="E846" s="238" t="s">
        <v>40</v>
      </c>
      <c r="F846" s="239" t="s">
        <v>212</v>
      </c>
      <c r="G846" s="237"/>
      <c r="H846" s="238" t="s">
        <v>40</v>
      </c>
      <c r="I846" s="240"/>
      <c r="J846" s="237"/>
      <c r="K846" s="237"/>
      <c r="L846" s="241"/>
      <c r="M846" s="242"/>
      <c r="N846" s="243"/>
      <c r="O846" s="243"/>
      <c r="P846" s="243"/>
      <c r="Q846" s="243"/>
      <c r="R846" s="243"/>
      <c r="S846" s="243"/>
      <c r="T846" s="244"/>
      <c r="U846" s="13"/>
      <c r="V846" s="13"/>
      <c r="W846" s="13"/>
      <c r="X846" s="13"/>
      <c r="Y846" s="13"/>
      <c r="Z846" s="13"/>
      <c r="AA846" s="13"/>
      <c r="AB846" s="13"/>
      <c r="AC846" s="13"/>
      <c r="AD846" s="13"/>
      <c r="AE846" s="13"/>
      <c r="AT846" s="245" t="s">
        <v>177</v>
      </c>
      <c r="AU846" s="245" t="s">
        <v>87</v>
      </c>
      <c r="AV846" s="13" t="s">
        <v>85</v>
      </c>
      <c r="AW846" s="13" t="s">
        <v>38</v>
      </c>
      <c r="AX846" s="13" t="s">
        <v>77</v>
      </c>
      <c r="AY846" s="245" t="s">
        <v>165</v>
      </c>
    </row>
    <row r="847" s="14" customFormat="1">
      <c r="A847" s="14"/>
      <c r="B847" s="246"/>
      <c r="C847" s="247"/>
      <c r="D847" s="232" t="s">
        <v>177</v>
      </c>
      <c r="E847" s="248" t="s">
        <v>40</v>
      </c>
      <c r="F847" s="249" t="s">
        <v>1084</v>
      </c>
      <c r="G847" s="247"/>
      <c r="H847" s="250">
        <v>13.6</v>
      </c>
      <c r="I847" s="251"/>
      <c r="J847" s="247"/>
      <c r="K847" s="247"/>
      <c r="L847" s="252"/>
      <c r="M847" s="253"/>
      <c r="N847" s="254"/>
      <c r="O847" s="254"/>
      <c r="P847" s="254"/>
      <c r="Q847" s="254"/>
      <c r="R847" s="254"/>
      <c r="S847" s="254"/>
      <c r="T847" s="255"/>
      <c r="U847" s="14"/>
      <c r="V847" s="14"/>
      <c r="W847" s="14"/>
      <c r="X847" s="14"/>
      <c r="Y847" s="14"/>
      <c r="Z847" s="14"/>
      <c r="AA847" s="14"/>
      <c r="AB847" s="14"/>
      <c r="AC847" s="14"/>
      <c r="AD847" s="14"/>
      <c r="AE847" s="14"/>
      <c r="AT847" s="256" t="s">
        <v>177</v>
      </c>
      <c r="AU847" s="256" t="s">
        <v>87</v>
      </c>
      <c r="AV847" s="14" t="s">
        <v>87</v>
      </c>
      <c r="AW847" s="14" t="s">
        <v>38</v>
      </c>
      <c r="AX847" s="14" t="s">
        <v>77</v>
      </c>
      <c r="AY847" s="256" t="s">
        <v>165</v>
      </c>
    </row>
    <row r="848" s="15" customFormat="1">
      <c r="A848" s="15"/>
      <c r="B848" s="257"/>
      <c r="C848" s="258"/>
      <c r="D848" s="232" t="s">
        <v>177</v>
      </c>
      <c r="E848" s="259" t="s">
        <v>40</v>
      </c>
      <c r="F848" s="260" t="s">
        <v>186</v>
      </c>
      <c r="G848" s="258"/>
      <c r="H848" s="261">
        <v>26</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177</v>
      </c>
      <c r="AU848" s="267" t="s">
        <v>87</v>
      </c>
      <c r="AV848" s="15" t="s">
        <v>173</v>
      </c>
      <c r="AW848" s="15" t="s">
        <v>38</v>
      </c>
      <c r="AX848" s="15" t="s">
        <v>85</v>
      </c>
      <c r="AY848" s="267" t="s">
        <v>165</v>
      </c>
    </row>
    <row r="849" s="2" customFormat="1" ht="24" customHeight="1">
      <c r="A849" s="39"/>
      <c r="B849" s="40"/>
      <c r="C849" s="269" t="s">
        <v>1085</v>
      </c>
      <c r="D849" s="269" t="s">
        <v>296</v>
      </c>
      <c r="E849" s="270" t="s">
        <v>1086</v>
      </c>
      <c r="F849" s="271" t="s">
        <v>1087</v>
      </c>
      <c r="G849" s="272" t="s">
        <v>171</v>
      </c>
      <c r="H849" s="273">
        <v>10.4</v>
      </c>
      <c r="I849" s="274"/>
      <c r="J849" s="275">
        <f>ROUND(I849*H849,2)</f>
        <v>0</v>
      </c>
      <c r="K849" s="271" t="s">
        <v>315</v>
      </c>
      <c r="L849" s="276"/>
      <c r="M849" s="277" t="s">
        <v>40</v>
      </c>
      <c r="N849" s="278" t="s">
        <v>48</v>
      </c>
      <c r="O849" s="85"/>
      <c r="P849" s="228">
        <f>O849*H849</f>
        <v>0</v>
      </c>
      <c r="Q849" s="228">
        <v>0.0177</v>
      </c>
      <c r="R849" s="228">
        <f>Q849*H849</f>
        <v>0.18408000000000002</v>
      </c>
      <c r="S849" s="228">
        <v>0</v>
      </c>
      <c r="T849" s="229">
        <f>S849*H849</f>
        <v>0</v>
      </c>
      <c r="U849" s="39"/>
      <c r="V849" s="39"/>
      <c r="W849" s="39"/>
      <c r="X849" s="39"/>
      <c r="Y849" s="39"/>
      <c r="Z849" s="39"/>
      <c r="AA849" s="39"/>
      <c r="AB849" s="39"/>
      <c r="AC849" s="39"/>
      <c r="AD849" s="39"/>
      <c r="AE849" s="39"/>
      <c r="AR849" s="230" t="s">
        <v>413</v>
      </c>
      <c r="AT849" s="230" t="s">
        <v>296</v>
      </c>
      <c r="AU849" s="230" t="s">
        <v>87</v>
      </c>
      <c r="AY849" s="18" t="s">
        <v>165</v>
      </c>
      <c r="BE849" s="231">
        <f>IF(N849="základní",J849,0)</f>
        <v>0</v>
      </c>
      <c r="BF849" s="231">
        <f>IF(N849="snížená",J849,0)</f>
        <v>0</v>
      </c>
      <c r="BG849" s="231">
        <f>IF(N849="zákl. přenesená",J849,0)</f>
        <v>0</v>
      </c>
      <c r="BH849" s="231">
        <f>IF(N849="sníž. přenesená",J849,0)</f>
        <v>0</v>
      </c>
      <c r="BI849" s="231">
        <f>IF(N849="nulová",J849,0)</f>
        <v>0</v>
      </c>
      <c r="BJ849" s="18" t="s">
        <v>85</v>
      </c>
      <c r="BK849" s="231">
        <f>ROUND(I849*H849,2)</f>
        <v>0</v>
      </c>
      <c r="BL849" s="18" t="s">
        <v>295</v>
      </c>
      <c r="BM849" s="230" t="s">
        <v>1088</v>
      </c>
    </row>
    <row r="850" s="2" customFormat="1">
      <c r="A850" s="39"/>
      <c r="B850" s="40"/>
      <c r="C850" s="41"/>
      <c r="D850" s="232" t="s">
        <v>175</v>
      </c>
      <c r="E850" s="41"/>
      <c r="F850" s="233" t="s">
        <v>1087</v>
      </c>
      <c r="G850" s="41"/>
      <c r="H850" s="41"/>
      <c r="I850" s="137"/>
      <c r="J850" s="41"/>
      <c r="K850" s="41"/>
      <c r="L850" s="45"/>
      <c r="M850" s="234"/>
      <c r="N850" s="235"/>
      <c r="O850" s="85"/>
      <c r="P850" s="85"/>
      <c r="Q850" s="85"/>
      <c r="R850" s="85"/>
      <c r="S850" s="85"/>
      <c r="T850" s="86"/>
      <c r="U850" s="39"/>
      <c r="V850" s="39"/>
      <c r="W850" s="39"/>
      <c r="X850" s="39"/>
      <c r="Y850" s="39"/>
      <c r="Z850" s="39"/>
      <c r="AA850" s="39"/>
      <c r="AB850" s="39"/>
      <c r="AC850" s="39"/>
      <c r="AD850" s="39"/>
      <c r="AE850" s="39"/>
      <c r="AT850" s="18" t="s">
        <v>175</v>
      </c>
      <c r="AU850" s="18" t="s">
        <v>87</v>
      </c>
    </row>
    <row r="851" s="14" customFormat="1">
      <c r="A851" s="14"/>
      <c r="B851" s="246"/>
      <c r="C851" s="247"/>
      <c r="D851" s="232" t="s">
        <v>177</v>
      </c>
      <c r="E851" s="247"/>
      <c r="F851" s="249" t="s">
        <v>1089</v>
      </c>
      <c r="G851" s="247"/>
      <c r="H851" s="250">
        <v>10.4</v>
      </c>
      <c r="I851" s="251"/>
      <c r="J851" s="247"/>
      <c r="K851" s="247"/>
      <c r="L851" s="252"/>
      <c r="M851" s="253"/>
      <c r="N851" s="254"/>
      <c r="O851" s="254"/>
      <c r="P851" s="254"/>
      <c r="Q851" s="254"/>
      <c r="R851" s="254"/>
      <c r="S851" s="254"/>
      <c r="T851" s="255"/>
      <c r="U851" s="14"/>
      <c r="V851" s="14"/>
      <c r="W851" s="14"/>
      <c r="X851" s="14"/>
      <c r="Y851" s="14"/>
      <c r="Z851" s="14"/>
      <c r="AA851" s="14"/>
      <c r="AB851" s="14"/>
      <c r="AC851" s="14"/>
      <c r="AD851" s="14"/>
      <c r="AE851" s="14"/>
      <c r="AT851" s="256" t="s">
        <v>177</v>
      </c>
      <c r="AU851" s="256" t="s">
        <v>87</v>
      </c>
      <c r="AV851" s="14" t="s">
        <v>87</v>
      </c>
      <c r="AW851" s="14" t="s">
        <v>4</v>
      </c>
      <c r="AX851" s="14" t="s">
        <v>85</v>
      </c>
      <c r="AY851" s="256" t="s">
        <v>165</v>
      </c>
    </row>
    <row r="852" s="2" customFormat="1" ht="24" customHeight="1">
      <c r="A852" s="39"/>
      <c r="B852" s="40"/>
      <c r="C852" s="219" t="s">
        <v>1090</v>
      </c>
      <c r="D852" s="219" t="s">
        <v>168</v>
      </c>
      <c r="E852" s="220" t="s">
        <v>1091</v>
      </c>
      <c r="F852" s="221" t="s">
        <v>1092</v>
      </c>
      <c r="G852" s="222" t="s">
        <v>171</v>
      </c>
      <c r="H852" s="223">
        <v>15.4</v>
      </c>
      <c r="I852" s="224"/>
      <c r="J852" s="225">
        <f>ROUND(I852*H852,2)</f>
        <v>0</v>
      </c>
      <c r="K852" s="221" t="s">
        <v>315</v>
      </c>
      <c r="L852" s="45"/>
      <c r="M852" s="226" t="s">
        <v>40</v>
      </c>
      <c r="N852" s="227" t="s">
        <v>48</v>
      </c>
      <c r="O852" s="85"/>
      <c r="P852" s="228">
        <f>O852*H852</f>
        <v>0</v>
      </c>
      <c r="Q852" s="228">
        <v>0.00545</v>
      </c>
      <c r="R852" s="228">
        <f>Q852*H852</f>
        <v>0.083930000000000005</v>
      </c>
      <c r="S852" s="228">
        <v>0</v>
      </c>
      <c r="T852" s="229">
        <f>S852*H852</f>
        <v>0</v>
      </c>
      <c r="U852" s="39"/>
      <c r="V852" s="39"/>
      <c r="W852" s="39"/>
      <c r="X852" s="39"/>
      <c r="Y852" s="39"/>
      <c r="Z852" s="39"/>
      <c r="AA852" s="39"/>
      <c r="AB852" s="39"/>
      <c r="AC852" s="39"/>
      <c r="AD852" s="39"/>
      <c r="AE852" s="39"/>
      <c r="AR852" s="230" t="s">
        <v>295</v>
      </c>
      <c r="AT852" s="230" t="s">
        <v>168</v>
      </c>
      <c r="AU852" s="230" t="s">
        <v>87</v>
      </c>
      <c r="AY852" s="18" t="s">
        <v>165</v>
      </c>
      <c r="BE852" s="231">
        <f>IF(N852="základní",J852,0)</f>
        <v>0</v>
      </c>
      <c r="BF852" s="231">
        <f>IF(N852="snížená",J852,0)</f>
        <v>0</v>
      </c>
      <c r="BG852" s="231">
        <f>IF(N852="zákl. přenesená",J852,0)</f>
        <v>0</v>
      </c>
      <c r="BH852" s="231">
        <f>IF(N852="sníž. přenesená",J852,0)</f>
        <v>0</v>
      </c>
      <c r="BI852" s="231">
        <f>IF(N852="nulová",J852,0)</f>
        <v>0</v>
      </c>
      <c r="BJ852" s="18" t="s">
        <v>85</v>
      </c>
      <c r="BK852" s="231">
        <f>ROUND(I852*H852,2)</f>
        <v>0</v>
      </c>
      <c r="BL852" s="18" t="s">
        <v>295</v>
      </c>
      <c r="BM852" s="230" t="s">
        <v>1093</v>
      </c>
    </row>
    <row r="853" s="2" customFormat="1">
      <c r="A853" s="39"/>
      <c r="B853" s="40"/>
      <c r="C853" s="41"/>
      <c r="D853" s="232" t="s">
        <v>175</v>
      </c>
      <c r="E853" s="41"/>
      <c r="F853" s="233" t="s">
        <v>1094</v>
      </c>
      <c r="G853" s="41"/>
      <c r="H853" s="41"/>
      <c r="I853" s="137"/>
      <c r="J853" s="41"/>
      <c r="K853" s="41"/>
      <c r="L853" s="45"/>
      <c r="M853" s="234"/>
      <c r="N853" s="235"/>
      <c r="O853" s="85"/>
      <c r="P853" s="85"/>
      <c r="Q853" s="85"/>
      <c r="R853" s="85"/>
      <c r="S853" s="85"/>
      <c r="T853" s="86"/>
      <c r="U853" s="39"/>
      <c r="V853" s="39"/>
      <c r="W853" s="39"/>
      <c r="X853" s="39"/>
      <c r="Y853" s="39"/>
      <c r="Z853" s="39"/>
      <c r="AA853" s="39"/>
      <c r="AB853" s="39"/>
      <c r="AC853" s="39"/>
      <c r="AD853" s="39"/>
      <c r="AE853" s="39"/>
      <c r="AT853" s="18" t="s">
        <v>175</v>
      </c>
      <c r="AU853" s="18" t="s">
        <v>87</v>
      </c>
    </row>
    <row r="854" s="2" customFormat="1">
      <c r="A854" s="39"/>
      <c r="B854" s="40"/>
      <c r="C854" s="41"/>
      <c r="D854" s="232" t="s">
        <v>192</v>
      </c>
      <c r="E854" s="41"/>
      <c r="F854" s="268" t="s">
        <v>1095</v>
      </c>
      <c r="G854" s="41"/>
      <c r="H854" s="41"/>
      <c r="I854" s="137"/>
      <c r="J854" s="41"/>
      <c r="K854" s="41"/>
      <c r="L854" s="45"/>
      <c r="M854" s="234"/>
      <c r="N854" s="235"/>
      <c r="O854" s="85"/>
      <c r="P854" s="85"/>
      <c r="Q854" s="85"/>
      <c r="R854" s="85"/>
      <c r="S854" s="85"/>
      <c r="T854" s="86"/>
      <c r="U854" s="39"/>
      <c r="V854" s="39"/>
      <c r="W854" s="39"/>
      <c r="X854" s="39"/>
      <c r="Y854" s="39"/>
      <c r="Z854" s="39"/>
      <c r="AA854" s="39"/>
      <c r="AB854" s="39"/>
      <c r="AC854" s="39"/>
      <c r="AD854" s="39"/>
      <c r="AE854" s="39"/>
      <c r="AT854" s="18" t="s">
        <v>192</v>
      </c>
      <c r="AU854" s="18" t="s">
        <v>87</v>
      </c>
    </row>
    <row r="855" s="13" customFormat="1">
      <c r="A855" s="13"/>
      <c r="B855" s="236"/>
      <c r="C855" s="237"/>
      <c r="D855" s="232" t="s">
        <v>177</v>
      </c>
      <c r="E855" s="238" t="s">
        <v>40</v>
      </c>
      <c r="F855" s="239" t="s">
        <v>208</v>
      </c>
      <c r="G855" s="237"/>
      <c r="H855" s="238" t="s">
        <v>40</v>
      </c>
      <c r="I855" s="240"/>
      <c r="J855" s="237"/>
      <c r="K855" s="237"/>
      <c r="L855" s="241"/>
      <c r="M855" s="242"/>
      <c r="N855" s="243"/>
      <c r="O855" s="243"/>
      <c r="P855" s="243"/>
      <c r="Q855" s="243"/>
      <c r="R855" s="243"/>
      <c r="S855" s="243"/>
      <c r="T855" s="244"/>
      <c r="U855" s="13"/>
      <c r="V855" s="13"/>
      <c r="W855" s="13"/>
      <c r="X855" s="13"/>
      <c r="Y855" s="13"/>
      <c r="Z855" s="13"/>
      <c r="AA855" s="13"/>
      <c r="AB855" s="13"/>
      <c r="AC855" s="13"/>
      <c r="AD855" s="13"/>
      <c r="AE855" s="13"/>
      <c r="AT855" s="245" t="s">
        <v>177</v>
      </c>
      <c r="AU855" s="245" t="s">
        <v>87</v>
      </c>
      <c r="AV855" s="13" t="s">
        <v>85</v>
      </c>
      <c r="AW855" s="13" t="s">
        <v>38</v>
      </c>
      <c r="AX855" s="13" t="s">
        <v>77</v>
      </c>
      <c r="AY855" s="245" t="s">
        <v>165</v>
      </c>
    </row>
    <row r="856" s="14" customFormat="1">
      <c r="A856" s="14"/>
      <c r="B856" s="246"/>
      <c r="C856" s="247"/>
      <c r="D856" s="232" t="s">
        <v>177</v>
      </c>
      <c r="E856" s="248" t="s">
        <v>40</v>
      </c>
      <c r="F856" s="249" t="s">
        <v>209</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177</v>
      </c>
      <c r="AU856" s="256" t="s">
        <v>87</v>
      </c>
      <c r="AV856" s="14" t="s">
        <v>87</v>
      </c>
      <c r="AW856" s="14" t="s">
        <v>38</v>
      </c>
      <c r="AX856" s="14" t="s">
        <v>77</v>
      </c>
      <c r="AY856" s="256" t="s">
        <v>165</v>
      </c>
    </row>
    <row r="857" s="13" customFormat="1">
      <c r="A857" s="13"/>
      <c r="B857" s="236"/>
      <c r="C857" s="237"/>
      <c r="D857" s="232" t="s">
        <v>177</v>
      </c>
      <c r="E857" s="238" t="s">
        <v>40</v>
      </c>
      <c r="F857" s="239" t="s">
        <v>210</v>
      </c>
      <c r="G857" s="237"/>
      <c r="H857" s="238" t="s">
        <v>40</v>
      </c>
      <c r="I857" s="240"/>
      <c r="J857" s="237"/>
      <c r="K857" s="237"/>
      <c r="L857" s="241"/>
      <c r="M857" s="242"/>
      <c r="N857" s="243"/>
      <c r="O857" s="243"/>
      <c r="P857" s="243"/>
      <c r="Q857" s="243"/>
      <c r="R857" s="243"/>
      <c r="S857" s="243"/>
      <c r="T857" s="244"/>
      <c r="U857" s="13"/>
      <c r="V857" s="13"/>
      <c r="W857" s="13"/>
      <c r="X857" s="13"/>
      <c r="Y857" s="13"/>
      <c r="Z857" s="13"/>
      <c r="AA857" s="13"/>
      <c r="AB857" s="13"/>
      <c r="AC857" s="13"/>
      <c r="AD857" s="13"/>
      <c r="AE857" s="13"/>
      <c r="AT857" s="245" t="s">
        <v>177</v>
      </c>
      <c r="AU857" s="245" t="s">
        <v>87</v>
      </c>
      <c r="AV857" s="13" t="s">
        <v>85</v>
      </c>
      <c r="AW857" s="13" t="s">
        <v>38</v>
      </c>
      <c r="AX857" s="13" t="s">
        <v>77</v>
      </c>
      <c r="AY857" s="245" t="s">
        <v>165</v>
      </c>
    </row>
    <row r="858" s="14" customFormat="1">
      <c r="A858" s="14"/>
      <c r="B858" s="246"/>
      <c r="C858" s="247"/>
      <c r="D858" s="232" t="s">
        <v>177</v>
      </c>
      <c r="E858" s="248" t="s">
        <v>40</v>
      </c>
      <c r="F858" s="249" t="s">
        <v>211</v>
      </c>
      <c r="G858" s="247"/>
      <c r="H858" s="250">
        <v>2.2999999999999998</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177</v>
      </c>
      <c r="AU858" s="256" t="s">
        <v>87</v>
      </c>
      <c r="AV858" s="14" t="s">
        <v>87</v>
      </c>
      <c r="AW858" s="14" t="s">
        <v>38</v>
      </c>
      <c r="AX858" s="14" t="s">
        <v>77</v>
      </c>
      <c r="AY858" s="256" t="s">
        <v>165</v>
      </c>
    </row>
    <row r="859" s="13" customFormat="1">
      <c r="A859" s="13"/>
      <c r="B859" s="236"/>
      <c r="C859" s="237"/>
      <c r="D859" s="232" t="s">
        <v>177</v>
      </c>
      <c r="E859" s="238" t="s">
        <v>40</v>
      </c>
      <c r="F859" s="239" t="s">
        <v>212</v>
      </c>
      <c r="G859" s="237"/>
      <c r="H859" s="238" t="s">
        <v>40</v>
      </c>
      <c r="I859" s="240"/>
      <c r="J859" s="237"/>
      <c r="K859" s="237"/>
      <c r="L859" s="241"/>
      <c r="M859" s="242"/>
      <c r="N859" s="243"/>
      <c r="O859" s="243"/>
      <c r="P859" s="243"/>
      <c r="Q859" s="243"/>
      <c r="R859" s="243"/>
      <c r="S859" s="243"/>
      <c r="T859" s="244"/>
      <c r="U859" s="13"/>
      <c r="V859" s="13"/>
      <c r="W859" s="13"/>
      <c r="X859" s="13"/>
      <c r="Y859" s="13"/>
      <c r="Z859" s="13"/>
      <c r="AA859" s="13"/>
      <c r="AB859" s="13"/>
      <c r="AC859" s="13"/>
      <c r="AD859" s="13"/>
      <c r="AE859" s="13"/>
      <c r="AT859" s="245" t="s">
        <v>177</v>
      </c>
      <c r="AU859" s="245" t="s">
        <v>87</v>
      </c>
      <c r="AV859" s="13" t="s">
        <v>85</v>
      </c>
      <c r="AW859" s="13" t="s">
        <v>38</v>
      </c>
      <c r="AX859" s="13" t="s">
        <v>77</v>
      </c>
      <c r="AY859" s="245" t="s">
        <v>165</v>
      </c>
    </row>
    <row r="860" s="14" customFormat="1">
      <c r="A860" s="14"/>
      <c r="B860" s="246"/>
      <c r="C860" s="247"/>
      <c r="D860" s="232" t="s">
        <v>177</v>
      </c>
      <c r="E860" s="248" t="s">
        <v>40</v>
      </c>
      <c r="F860" s="249" t="s">
        <v>213</v>
      </c>
      <c r="G860" s="247"/>
      <c r="H860" s="250">
        <v>10.1</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177</v>
      </c>
      <c r="AU860" s="256" t="s">
        <v>87</v>
      </c>
      <c r="AV860" s="14" t="s">
        <v>87</v>
      </c>
      <c r="AW860" s="14" t="s">
        <v>38</v>
      </c>
      <c r="AX860" s="14" t="s">
        <v>77</v>
      </c>
      <c r="AY860" s="256" t="s">
        <v>165</v>
      </c>
    </row>
    <row r="861" s="15" customFormat="1">
      <c r="A861" s="15"/>
      <c r="B861" s="257"/>
      <c r="C861" s="258"/>
      <c r="D861" s="232" t="s">
        <v>177</v>
      </c>
      <c r="E861" s="259" t="s">
        <v>40</v>
      </c>
      <c r="F861" s="260" t="s">
        <v>186</v>
      </c>
      <c r="G861" s="258"/>
      <c r="H861" s="261">
        <v>15.399999999999999</v>
      </c>
      <c r="I861" s="262"/>
      <c r="J861" s="258"/>
      <c r="K861" s="258"/>
      <c r="L861" s="263"/>
      <c r="M861" s="264"/>
      <c r="N861" s="265"/>
      <c r="O861" s="265"/>
      <c r="P861" s="265"/>
      <c r="Q861" s="265"/>
      <c r="R861" s="265"/>
      <c r="S861" s="265"/>
      <c r="T861" s="266"/>
      <c r="U861" s="15"/>
      <c r="V861" s="15"/>
      <c r="W861" s="15"/>
      <c r="X861" s="15"/>
      <c r="Y861" s="15"/>
      <c r="Z861" s="15"/>
      <c r="AA861" s="15"/>
      <c r="AB861" s="15"/>
      <c r="AC861" s="15"/>
      <c r="AD861" s="15"/>
      <c r="AE861" s="15"/>
      <c r="AT861" s="267" t="s">
        <v>177</v>
      </c>
      <c r="AU861" s="267" t="s">
        <v>87</v>
      </c>
      <c r="AV861" s="15" t="s">
        <v>173</v>
      </c>
      <c r="AW861" s="15" t="s">
        <v>38</v>
      </c>
      <c r="AX861" s="15" t="s">
        <v>85</v>
      </c>
      <c r="AY861" s="267" t="s">
        <v>165</v>
      </c>
    </row>
    <row r="862" s="2" customFormat="1" ht="24" customHeight="1">
      <c r="A862" s="39"/>
      <c r="B862" s="40"/>
      <c r="C862" s="269" t="s">
        <v>1096</v>
      </c>
      <c r="D862" s="269" t="s">
        <v>296</v>
      </c>
      <c r="E862" s="270" t="s">
        <v>1086</v>
      </c>
      <c r="F862" s="271" t="s">
        <v>1087</v>
      </c>
      <c r="G862" s="272" t="s">
        <v>171</v>
      </c>
      <c r="H862" s="273">
        <v>17.710000000000001</v>
      </c>
      <c r="I862" s="274"/>
      <c r="J862" s="275">
        <f>ROUND(I862*H862,2)</f>
        <v>0</v>
      </c>
      <c r="K862" s="271" t="s">
        <v>315</v>
      </c>
      <c r="L862" s="276"/>
      <c r="M862" s="277" t="s">
        <v>40</v>
      </c>
      <c r="N862" s="278" t="s">
        <v>48</v>
      </c>
      <c r="O862" s="85"/>
      <c r="P862" s="228">
        <f>O862*H862</f>
        <v>0</v>
      </c>
      <c r="Q862" s="228">
        <v>0.0177</v>
      </c>
      <c r="R862" s="228">
        <f>Q862*H862</f>
        <v>0.313467</v>
      </c>
      <c r="S862" s="228">
        <v>0</v>
      </c>
      <c r="T862" s="229">
        <f>S862*H862</f>
        <v>0</v>
      </c>
      <c r="U862" s="39"/>
      <c r="V862" s="39"/>
      <c r="W862" s="39"/>
      <c r="X862" s="39"/>
      <c r="Y862" s="39"/>
      <c r="Z862" s="39"/>
      <c r="AA862" s="39"/>
      <c r="AB862" s="39"/>
      <c r="AC862" s="39"/>
      <c r="AD862" s="39"/>
      <c r="AE862" s="39"/>
      <c r="AR862" s="230" t="s">
        <v>413</v>
      </c>
      <c r="AT862" s="230" t="s">
        <v>296</v>
      </c>
      <c r="AU862" s="230" t="s">
        <v>87</v>
      </c>
      <c r="AY862" s="18" t="s">
        <v>165</v>
      </c>
      <c r="BE862" s="231">
        <f>IF(N862="základní",J862,0)</f>
        <v>0</v>
      </c>
      <c r="BF862" s="231">
        <f>IF(N862="snížená",J862,0)</f>
        <v>0</v>
      </c>
      <c r="BG862" s="231">
        <f>IF(N862="zákl. přenesená",J862,0)</f>
        <v>0</v>
      </c>
      <c r="BH862" s="231">
        <f>IF(N862="sníž. přenesená",J862,0)</f>
        <v>0</v>
      </c>
      <c r="BI862" s="231">
        <f>IF(N862="nulová",J862,0)</f>
        <v>0</v>
      </c>
      <c r="BJ862" s="18" t="s">
        <v>85</v>
      </c>
      <c r="BK862" s="231">
        <f>ROUND(I862*H862,2)</f>
        <v>0</v>
      </c>
      <c r="BL862" s="18" t="s">
        <v>295</v>
      </c>
      <c r="BM862" s="230" t="s">
        <v>1097</v>
      </c>
    </row>
    <row r="863" s="2" customFormat="1">
      <c r="A863" s="39"/>
      <c r="B863" s="40"/>
      <c r="C863" s="41"/>
      <c r="D863" s="232" t="s">
        <v>175</v>
      </c>
      <c r="E863" s="41"/>
      <c r="F863" s="233" t="s">
        <v>1087</v>
      </c>
      <c r="G863" s="41"/>
      <c r="H863" s="41"/>
      <c r="I863" s="137"/>
      <c r="J863" s="41"/>
      <c r="K863" s="41"/>
      <c r="L863" s="45"/>
      <c r="M863" s="234"/>
      <c r="N863" s="235"/>
      <c r="O863" s="85"/>
      <c r="P863" s="85"/>
      <c r="Q863" s="85"/>
      <c r="R863" s="85"/>
      <c r="S863" s="85"/>
      <c r="T863" s="86"/>
      <c r="U863" s="39"/>
      <c r="V863" s="39"/>
      <c r="W863" s="39"/>
      <c r="X863" s="39"/>
      <c r="Y863" s="39"/>
      <c r="Z863" s="39"/>
      <c r="AA863" s="39"/>
      <c r="AB863" s="39"/>
      <c r="AC863" s="39"/>
      <c r="AD863" s="39"/>
      <c r="AE863" s="39"/>
      <c r="AT863" s="18" t="s">
        <v>175</v>
      </c>
      <c r="AU863" s="18" t="s">
        <v>87</v>
      </c>
    </row>
    <row r="864" s="14" customFormat="1">
      <c r="A864" s="14"/>
      <c r="B864" s="246"/>
      <c r="C864" s="247"/>
      <c r="D864" s="232" t="s">
        <v>177</v>
      </c>
      <c r="E864" s="247"/>
      <c r="F864" s="249" t="s">
        <v>1098</v>
      </c>
      <c r="G864" s="247"/>
      <c r="H864" s="250">
        <v>17.710000000000001</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177</v>
      </c>
      <c r="AU864" s="256" t="s">
        <v>87</v>
      </c>
      <c r="AV864" s="14" t="s">
        <v>87</v>
      </c>
      <c r="AW864" s="14" t="s">
        <v>4</v>
      </c>
      <c r="AX864" s="14" t="s">
        <v>85</v>
      </c>
      <c r="AY864" s="256" t="s">
        <v>165</v>
      </c>
    </row>
    <row r="865" s="2" customFormat="1" ht="16.5" customHeight="1">
      <c r="A865" s="39"/>
      <c r="B865" s="40"/>
      <c r="C865" s="219" t="s">
        <v>1099</v>
      </c>
      <c r="D865" s="219" t="s">
        <v>168</v>
      </c>
      <c r="E865" s="220" t="s">
        <v>1100</v>
      </c>
      <c r="F865" s="221" t="s">
        <v>1101</v>
      </c>
      <c r="G865" s="222" t="s">
        <v>171</v>
      </c>
      <c r="H865" s="223">
        <v>15.4</v>
      </c>
      <c r="I865" s="224"/>
      <c r="J865" s="225">
        <f>ROUND(I865*H865,2)</f>
        <v>0</v>
      </c>
      <c r="K865" s="221" t="s">
        <v>172</v>
      </c>
      <c r="L865" s="45"/>
      <c r="M865" s="226" t="s">
        <v>40</v>
      </c>
      <c r="N865" s="227" t="s">
        <v>48</v>
      </c>
      <c r="O865" s="85"/>
      <c r="P865" s="228">
        <f>O865*H865</f>
        <v>0</v>
      </c>
      <c r="Q865" s="228">
        <v>0.00029999999999999997</v>
      </c>
      <c r="R865" s="228">
        <f>Q865*H865</f>
        <v>0.00462</v>
      </c>
      <c r="S865" s="228">
        <v>0</v>
      </c>
      <c r="T865" s="229">
        <f>S865*H865</f>
        <v>0</v>
      </c>
      <c r="U865" s="39"/>
      <c r="V865" s="39"/>
      <c r="W865" s="39"/>
      <c r="X865" s="39"/>
      <c r="Y865" s="39"/>
      <c r="Z865" s="39"/>
      <c r="AA865" s="39"/>
      <c r="AB865" s="39"/>
      <c r="AC865" s="39"/>
      <c r="AD865" s="39"/>
      <c r="AE865" s="39"/>
      <c r="AR865" s="230" t="s">
        <v>295</v>
      </c>
      <c r="AT865" s="230" t="s">
        <v>168</v>
      </c>
      <c r="AU865" s="230" t="s">
        <v>87</v>
      </c>
      <c r="AY865" s="18" t="s">
        <v>165</v>
      </c>
      <c r="BE865" s="231">
        <f>IF(N865="základní",J865,0)</f>
        <v>0</v>
      </c>
      <c r="BF865" s="231">
        <f>IF(N865="snížená",J865,0)</f>
        <v>0</v>
      </c>
      <c r="BG865" s="231">
        <f>IF(N865="zákl. přenesená",J865,0)</f>
        <v>0</v>
      </c>
      <c r="BH865" s="231">
        <f>IF(N865="sníž. přenesená",J865,0)</f>
        <v>0</v>
      </c>
      <c r="BI865" s="231">
        <f>IF(N865="nulová",J865,0)</f>
        <v>0</v>
      </c>
      <c r="BJ865" s="18" t="s">
        <v>85</v>
      </c>
      <c r="BK865" s="231">
        <f>ROUND(I865*H865,2)</f>
        <v>0</v>
      </c>
      <c r="BL865" s="18" t="s">
        <v>295</v>
      </c>
      <c r="BM865" s="230" t="s">
        <v>1102</v>
      </c>
    </row>
    <row r="866" s="2" customFormat="1">
      <c r="A866" s="39"/>
      <c r="B866" s="40"/>
      <c r="C866" s="41"/>
      <c r="D866" s="232" t="s">
        <v>175</v>
      </c>
      <c r="E866" s="41"/>
      <c r="F866" s="233" t="s">
        <v>1103</v>
      </c>
      <c r="G866" s="41"/>
      <c r="H866" s="41"/>
      <c r="I866" s="137"/>
      <c r="J866" s="41"/>
      <c r="K866" s="41"/>
      <c r="L866" s="45"/>
      <c r="M866" s="234"/>
      <c r="N866" s="235"/>
      <c r="O866" s="85"/>
      <c r="P866" s="85"/>
      <c r="Q866" s="85"/>
      <c r="R866" s="85"/>
      <c r="S866" s="85"/>
      <c r="T866" s="86"/>
      <c r="U866" s="39"/>
      <c r="V866" s="39"/>
      <c r="W866" s="39"/>
      <c r="X866" s="39"/>
      <c r="Y866" s="39"/>
      <c r="Z866" s="39"/>
      <c r="AA866" s="39"/>
      <c r="AB866" s="39"/>
      <c r="AC866" s="39"/>
      <c r="AD866" s="39"/>
      <c r="AE866" s="39"/>
      <c r="AT866" s="18" t="s">
        <v>175</v>
      </c>
      <c r="AU866" s="18" t="s">
        <v>87</v>
      </c>
    </row>
    <row r="867" s="2" customFormat="1">
      <c r="A867" s="39"/>
      <c r="B867" s="40"/>
      <c r="C867" s="41"/>
      <c r="D867" s="232" t="s">
        <v>192</v>
      </c>
      <c r="E867" s="41"/>
      <c r="F867" s="268" t="s">
        <v>1104</v>
      </c>
      <c r="G867" s="41"/>
      <c r="H867" s="41"/>
      <c r="I867" s="137"/>
      <c r="J867" s="41"/>
      <c r="K867" s="41"/>
      <c r="L867" s="45"/>
      <c r="M867" s="234"/>
      <c r="N867" s="235"/>
      <c r="O867" s="85"/>
      <c r="P867" s="85"/>
      <c r="Q867" s="85"/>
      <c r="R867" s="85"/>
      <c r="S867" s="85"/>
      <c r="T867" s="86"/>
      <c r="U867" s="39"/>
      <c r="V867" s="39"/>
      <c r="W867" s="39"/>
      <c r="X867" s="39"/>
      <c r="Y867" s="39"/>
      <c r="Z867" s="39"/>
      <c r="AA867" s="39"/>
      <c r="AB867" s="39"/>
      <c r="AC867" s="39"/>
      <c r="AD867" s="39"/>
      <c r="AE867" s="39"/>
      <c r="AT867" s="18" t="s">
        <v>192</v>
      </c>
      <c r="AU867" s="18" t="s">
        <v>87</v>
      </c>
    </row>
    <row r="868" s="13" customFormat="1">
      <c r="A868" s="13"/>
      <c r="B868" s="236"/>
      <c r="C868" s="237"/>
      <c r="D868" s="232" t="s">
        <v>177</v>
      </c>
      <c r="E868" s="238" t="s">
        <v>40</v>
      </c>
      <c r="F868" s="239" t="s">
        <v>208</v>
      </c>
      <c r="G868" s="237"/>
      <c r="H868" s="238" t="s">
        <v>40</v>
      </c>
      <c r="I868" s="240"/>
      <c r="J868" s="237"/>
      <c r="K868" s="237"/>
      <c r="L868" s="241"/>
      <c r="M868" s="242"/>
      <c r="N868" s="243"/>
      <c r="O868" s="243"/>
      <c r="P868" s="243"/>
      <c r="Q868" s="243"/>
      <c r="R868" s="243"/>
      <c r="S868" s="243"/>
      <c r="T868" s="244"/>
      <c r="U868" s="13"/>
      <c r="V868" s="13"/>
      <c r="W868" s="13"/>
      <c r="X868" s="13"/>
      <c r="Y868" s="13"/>
      <c r="Z868" s="13"/>
      <c r="AA868" s="13"/>
      <c r="AB868" s="13"/>
      <c r="AC868" s="13"/>
      <c r="AD868" s="13"/>
      <c r="AE868" s="13"/>
      <c r="AT868" s="245" t="s">
        <v>177</v>
      </c>
      <c r="AU868" s="245" t="s">
        <v>87</v>
      </c>
      <c r="AV868" s="13" t="s">
        <v>85</v>
      </c>
      <c r="AW868" s="13" t="s">
        <v>38</v>
      </c>
      <c r="AX868" s="13" t="s">
        <v>77</v>
      </c>
      <c r="AY868" s="245" t="s">
        <v>165</v>
      </c>
    </row>
    <row r="869" s="14" customFormat="1">
      <c r="A869" s="14"/>
      <c r="B869" s="246"/>
      <c r="C869" s="247"/>
      <c r="D869" s="232" t="s">
        <v>177</v>
      </c>
      <c r="E869" s="248" t="s">
        <v>40</v>
      </c>
      <c r="F869" s="249" t="s">
        <v>209</v>
      </c>
      <c r="G869" s="247"/>
      <c r="H869" s="250">
        <v>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177</v>
      </c>
      <c r="AU869" s="256" t="s">
        <v>87</v>
      </c>
      <c r="AV869" s="14" t="s">
        <v>87</v>
      </c>
      <c r="AW869" s="14" t="s">
        <v>38</v>
      </c>
      <c r="AX869" s="14" t="s">
        <v>77</v>
      </c>
      <c r="AY869" s="256" t="s">
        <v>165</v>
      </c>
    </row>
    <row r="870" s="13" customFormat="1">
      <c r="A870" s="13"/>
      <c r="B870" s="236"/>
      <c r="C870" s="237"/>
      <c r="D870" s="232" t="s">
        <v>177</v>
      </c>
      <c r="E870" s="238" t="s">
        <v>40</v>
      </c>
      <c r="F870" s="239" t="s">
        <v>210</v>
      </c>
      <c r="G870" s="237"/>
      <c r="H870" s="238" t="s">
        <v>40</v>
      </c>
      <c r="I870" s="240"/>
      <c r="J870" s="237"/>
      <c r="K870" s="237"/>
      <c r="L870" s="241"/>
      <c r="M870" s="242"/>
      <c r="N870" s="243"/>
      <c r="O870" s="243"/>
      <c r="P870" s="243"/>
      <c r="Q870" s="243"/>
      <c r="R870" s="243"/>
      <c r="S870" s="243"/>
      <c r="T870" s="244"/>
      <c r="U870" s="13"/>
      <c r="V870" s="13"/>
      <c r="W870" s="13"/>
      <c r="X870" s="13"/>
      <c r="Y870" s="13"/>
      <c r="Z870" s="13"/>
      <c r="AA870" s="13"/>
      <c r="AB870" s="13"/>
      <c r="AC870" s="13"/>
      <c r="AD870" s="13"/>
      <c r="AE870" s="13"/>
      <c r="AT870" s="245" t="s">
        <v>177</v>
      </c>
      <c r="AU870" s="245" t="s">
        <v>87</v>
      </c>
      <c r="AV870" s="13" t="s">
        <v>85</v>
      </c>
      <c r="AW870" s="13" t="s">
        <v>38</v>
      </c>
      <c r="AX870" s="13" t="s">
        <v>77</v>
      </c>
      <c r="AY870" s="245" t="s">
        <v>165</v>
      </c>
    </row>
    <row r="871" s="14" customFormat="1">
      <c r="A871" s="14"/>
      <c r="B871" s="246"/>
      <c r="C871" s="247"/>
      <c r="D871" s="232" t="s">
        <v>177</v>
      </c>
      <c r="E871" s="248" t="s">
        <v>40</v>
      </c>
      <c r="F871" s="249" t="s">
        <v>211</v>
      </c>
      <c r="G871" s="247"/>
      <c r="H871" s="250">
        <v>2.2999999999999998</v>
      </c>
      <c r="I871" s="251"/>
      <c r="J871" s="247"/>
      <c r="K871" s="247"/>
      <c r="L871" s="252"/>
      <c r="M871" s="253"/>
      <c r="N871" s="254"/>
      <c r="O871" s="254"/>
      <c r="P871" s="254"/>
      <c r="Q871" s="254"/>
      <c r="R871" s="254"/>
      <c r="S871" s="254"/>
      <c r="T871" s="255"/>
      <c r="U871" s="14"/>
      <c r="V871" s="14"/>
      <c r="W871" s="14"/>
      <c r="X871" s="14"/>
      <c r="Y871" s="14"/>
      <c r="Z871" s="14"/>
      <c r="AA871" s="14"/>
      <c r="AB871" s="14"/>
      <c r="AC871" s="14"/>
      <c r="AD871" s="14"/>
      <c r="AE871" s="14"/>
      <c r="AT871" s="256" t="s">
        <v>177</v>
      </c>
      <c r="AU871" s="256" t="s">
        <v>87</v>
      </c>
      <c r="AV871" s="14" t="s">
        <v>87</v>
      </c>
      <c r="AW871" s="14" t="s">
        <v>38</v>
      </c>
      <c r="AX871" s="14" t="s">
        <v>77</v>
      </c>
      <c r="AY871" s="256" t="s">
        <v>165</v>
      </c>
    </row>
    <row r="872" s="13" customFormat="1">
      <c r="A872" s="13"/>
      <c r="B872" s="236"/>
      <c r="C872" s="237"/>
      <c r="D872" s="232" t="s">
        <v>177</v>
      </c>
      <c r="E872" s="238" t="s">
        <v>40</v>
      </c>
      <c r="F872" s="239" t="s">
        <v>212</v>
      </c>
      <c r="G872" s="237"/>
      <c r="H872" s="238" t="s">
        <v>40</v>
      </c>
      <c r="I872" s="240"/>
      <c r="J872" s="237"/>
      <c r="K872" s="237"/>
      <c r="L872" s="241"/>
      <c r="M872" s="242"/>
      <c r="N872" s="243"/>
      <c r="O872" s="243"/>
      <c r="P872" s="243"/>
      <c r="Q872" s="243"/>
      <c r="R872" s="243"/>
      <c r="S872" s="243"/>
      <c r="T872" s="244"/>
      <c r="U872" s="13"/>
      <c r="V872" s="13"/>
      <c r="W872" s="13"/>
      <c r="X872" s="13"/>
      <c r="Y872" s="13"/>
      <c r="Z872" s="13"/>
      <c r="AA872" s="13"/>
      <c r="AB872" s="13"/>
      <c r="AC872" s="13"/>
      <c r="AD872" s="13"/>
      <c r="AE872" s="13"/>
      <c r="AT872" s="245" t="s">
        <v>177</v>
      </c>
      <c r="AU872" s="245" t="s">
        <v>87</v>
      </c>
      <c r="AV872" s="13" t="s">
        <v>85</v>
      </c>
      <c r="AW872" s="13" t="s">
        <v>38</v>
      </c>
      <c r="AX872" s="13" t="s">
        <v>77</v>
      </c>
      <c r="AY872" s="245" t="s">
        <v>165</v>
      </c>
    </row>
    <row r="873" s="14" customFormat="1">
      <c r="A873" s="14"/>
      <c r="B873" s="246"/>
      <c r="C873" s="247"/>
      <c r="D873" s="232" t="s">
        <v>177</v>
      </c>
      <c r="E873" s="248" t="s">
        <v>40</v>
      </c>
      <c r="F873" s="249" t="s">
        <v>213</v>
      </c>
      <c r="G873" s="247"/>
      <c r="H873" s="250">
        <v>10.1</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177</v>
      </c>
      <c r="AU873" s="256" t="s">
        <v>87</v>
      </c>
      <c r="AV873" s="14" t="s">
        <v>87</v>
      </c>
      <c r="AW873" s="14" t="s">
        <v>38</v>
      </c>
      <c r="AX873" s="14" t="s">
        <v>77</v>
      </c>
      <c r="AY873" s="256" t="s">
        <v>165</v>
      </c>
    </row>
    <row r="874" s="15" customFormat="1">
      <c r="A874" s="15"/>
      <c r="B874" s="257"/>
      <c r="C874" s="258"/>
      <c r="D874" s="232" t="s">
        <v>177</v>
      </c>
      <c r="E874" s="259" t="s">
        <v>40</v>
      </c>
      <c r="F874" s="260" t="s">
        <v>186</v>
      </c>
      <c r="G874" s="258"/>
      <c r="H874" s="261">
        <v>15.399999999999999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177</v>
      </c>
      <c r="AU874" s="267" t="s">
        <v>87</v>
      </c>
      <c r="AV874" s="15" t="s">
        <v>173</v>
      </c>
      <c r="AW874" s="15" t="s">
        <v>38</v>
      </c>
      <c r="AX874" s="15" t="s">
        <v>85</v>
      </c>
      <c r="AY874" s="267" t="s">
        <v>165</v>
      </c>
    </row>
    <row r="875" s="2" customFormat="1" ht="16.5" customHeight="1">
      <c r="A875" s="39"/>
      <c r="B875" s="40"/>
      <c r="C875" s="219" t="s">
        <v>1105</v>
      </c>
      <c r="D875" s="219" t="s">
        <v>168</v>
      </c>
      <c r="E875" s="220" t="s">
        <v>1106</v>
      </c>
      <c r="F875" s="221" t="s">
        <v>1107</v>
      </c>
      <c r="G875" s="222" t="s">
        <v>189</v>
      </c>
      <c r="H875" s="223">
        <v>26</v>
      </c>
      <c r="I875" s="224"/>
      <c r="J875" s="225">
        <f>ROUND(I875*H875,2)</f>
        <v>0</v>
      </c>
      <c r="K875" s="221" t="s">
        <v>172</v>
      </c>
      <c r="L875" s="45"/>
      <c r="M875" s="226" t="s">
        <v>40</v>
      </c>
      <c r="N875" s="227" t="s">
        <v>48</v>
      </c>
      <c r="O875" s="85"/>
      <c r="P875" s="228">
        <f>O875*H875</f>
        <v>0</v>
      </c>
      <c r="Q875" s="228">
        <v>3.0000000000000001E-05</v>
      </c>
      <c r="R875" s="228">
        <f>Q875*H875</f>
        <v>0.00077999999999999999</v>
      </c>
      <c r="S875" s="228">
        <v>0</v>
      </c>
      <c r="T875" s="229">
        <f>S875*H875</f>
        <v>0</v>
      </c>
      <c r="U875" s="39"/>
      <c r="V875" s="39"/>
      <c r="W875" s="39"/>
      <c r="X875" s="39"/>
      <c r="Y875" s="39"/>
      <c r="Z875" s="39"/>
      <c r="AA875" s="39"/>
      <c r="AB875" s="39"/>
      <c r="AC875" s="39"/>
      <c r="AD875" s="39"/>
      <c r="AE875" s="39"/>
      <c r="AR875" s="230" t="s">
        <v>295</v>
      </c>
      <c r="AT875" s="230" t="s">
        <v>168</v>
      </c>
      <c r="AU875" s="230" t="s">
        <v>87</v>
      </c>
      <c r="AY875" s="18" t="s">
        <v>165</v>
      </c>
      <c r="BE875" s="231">
        <f>IF(N875="základní",J875,0)</f>
        <v>0</v>
      </c>
      <c r="BF875" s="231">
        <f>IF(N875="snížená",J875,0)</f>
        <v>0</v>
      </c>
      <c r="BG875" s="231">
        <f>IF(N875="zákl. přenesená",J875,0)</f>
        <v>0</v>
      </c>
      <c r="BH875" s="231">
        <f>IF(N875="sníž. přenesená",J875,0)</f>
        <v>0</v>
      </c>
      <c r="BI875" s="231">
        <f>IF(N875="nulová",J875,0)</f>
        <v>0</v>
      </c>
      <c r="BJ875" s="18" t="s">
        <v>85</v>
      </c>
      <c r="BK875" s="231">
        <f>ROUND(I875*H875,2)</f>
        <v>0</v>
      </c>
      <c r="BL875" s="18" t="s">
        <v>295</v>
      </c>
      <c r="BM875" s="230" t="s">
        <v>1108</v>
      </c>
    </row>
    <row r="876" s="2" customFormat="1">
      <c r="A876" s="39"/>
      <c r="B876" s="40"/>
      <c r="C876" s="41"/>
      <c r="D876" s="232" t="s">
        <v>175</v>
      </c>
      <c r="E876" s="41"/>
      <c r="F876" s="233" t="s">
        <v>1109</v>
      </c>
      <c r="G876" s="41"/>
      <c r="H876" s="41"/>
      <c r="I876" s="137"/>
      <c r="J876" s="41"/>
      <c r="K876" s="41"/>
      <c r="L876" s="45"/>
      <c r="M876" s="234"/>
      <c r="N876" s="235"/>
      <c r="O876" s="85"/>
      <c r="P876" s="85"/>
      <c r="Q876" s="85"/>
      <c r="R876" s="85"/>
      <c r="S876" s="85"/>
      <c r="T876" s="86"/>
      <c r="U876" s="39"/>
      <c r="V876" s="39"/>
      <c r="W876" s="39"/>
      <c r="X876" s="39"/>
      <c r="Y876" s="39"/>
      <c r="Z876" s="39"/>
      <c r="AA876" s="39"/>
      <c r="AB876" s="39"/>
      <c r="AC876" s="39"/>
      <c r="AD876" s="39"/>
      <c r="AE876" s="39"/>
      <c r="AT876" s="18" t="s">
        <v>175</v>
      </c>
      <c r="AU876" s="18" t="s">
        <v>87</v>
      </c>
    </row>
    <row r="877" s="2" customFormat="1">
      <c r="A877" s="39"/>
      <c r="B877" s="40"/>
      <c r="C877" s="41"/>
      <c r="D877" s="232" t="s">
        <v>192</v>
      </c>
      <c r="E877" s="41"/>
      <c r="F877" s="268" t="s">
        <v>1110</v>
      </c>
      <c r="G877" s="41"/>
      <c r="H877" s="41"/>
      <c r="I877" s="137"/>
      <c r="J877" s="41"/>
      <c r="K877" s="41"/>
      <c r="L877" s="45"/>
      <c r="M877" s="234"/>
      <c r="N877" s="235"/>
      <c r="O877" s="85"/>
      <c r="P877" s="85"/>
      <c r="Q877" s="85"/>
      <c r="R877" s="85"/>
      <c r="S877" s="85"/>
      <c r="T877" s="86"/>
      <c r="U877" s="39"/>
      <c r="V877" s="39"/>
      <c r="W877" s="39"/>
      <c r="X877" s="39"/>
      <c r="Y877" s="39"/>
      <c r="Z877" s="39"/>
      <c r="AA877" s="39"/>
      <c r="AB877" s="39"/>
      <c r="AC877" s="39"/>
      <c r="AD877" s="39"/>
      <c r="AE877" s="39"/>
      <c r="AT877" s="18" t="s">
        <v>192</v>
      </c>
      <c r="AU877" s="18" t="s">
        <v>87</v>
      </c>
    </row>
    <row r="878" s="13" customFormat="1">
      <c r="A878" s="13"/>
      <c r="B878" s="236"/>
      <c r="C878" s="237"/>
      <c r="D878" s="232" t="s">
        <v>177</v>
      </c>
      <c r="E878" s="238" t="s">
        <v>40</v>
      </c>
      <c r="F878" s="239" t="s">
        <v>208</v>
      </c>
      <c r="G878" s="237"/>
      <c r="H878" s="238" t="s">
        <v>40</v>
      </c>
      <c r="I878" s="240"/>
      <c r="J878" s="237"/>
      <c r="K878" s="237"/>
      <c r="L878" s="241"/>
      <c r="M878" s="242"/>
      <c r="N878" s="243"/>
      <c r="O878" s="243"/>
      <c r="P878" s="243"/>
      <c r="Q878" s="243"/>
      <c r="R878" s="243"/>
      <c r="S878" s="243"/>
      <c r="T878" s="244"/>
      <c r="U878" s="13"/>
      <c r="V878" s="13"/>
      <c r="W878" s="13"/>
      <c r="X878" s="13"/>
      <c r="Y878" s="13"/>
      <c r="Z878" s="13"/>
      <c r="AA878" s="13"/>
      <c r="AB878" s="13"/>
      <c r="AC878" s="13"/>
      <c r="AD878" s="13"/>
      <c r="AE878" s="13"/>
      <c r="AT878" s="245" t="s">
        <v>177</v>
      </c>
      <c r="AU878" s="245" t="s">
        <v>87</v>
      </c>
      <c r="AV878" s="13" t="s">
        <v>85</v>
      </c>
      <c r="AW878" s="13" t="s">
        <v>38</v>
      </c>
      <c r="AX878" s="13" t="s">
        <v>77</v>
      </c>
      <c r="AY878" s="245" t="s">
        <v>165</v>
      </c>
    </row>
    <row r="879" s="14" customFormat="1">
      <c r="A879" s="14"/>
      <c r="B879" s="246"/>
      <c r="C879" s="247"/>
      <c r="D879" s="232" t="s">
        <v>177</v>
      </c>
      <c r="E879" s="248" t="s">
        <v>40</v>
      </c>
      <c r="F879" s="249" t="s">
        <v>1082</v>
      </c>
      <c r="G879" s="247"/>
      <c r="H879" s="250">
        <v>6.7000000000000002</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177</v>
      </c>
      <c r="AU879" s="256" t="s">
        <v>87</v>
      </c>
      <c r="AV879" s="14" t="s">
        <v>87</v>
      </c>
      <c r="AW879" s="14" t="s">
        <v>38</v>
      </c>
      <c r="AX879" s="14" t="s">
        <v>77</v>
      </c>
      <c r="AY879" s="256" t="s">
        <v>165</v>
      </c>
    </row>
    <row r="880" s="13" customFormat="1">
      <c r="A880" s="13"/>
      <c r="B880" s="236"/>
      <c r="C880" s="237"/>
      <c r="D880" s="232" t="s">
        <v>177</v>
      </c>
      <c r="E880" s="238" t="s">
        <v>40</v>
      </c>
      <c r="F880" s="239" t="s">
        <v>210</v>
      </c>
      <c r="G880" s="237"/>
      <c r="H880" s="238" t="s">
        <v>40</v>
      </c>
      <c r="I880" s="240"/>
      <c r="J880" s="237"/>
      <c r="K880" s="237"/>
      <c r="L880" s="241"/>
      <c r="M880" s="242"/>
      <c r="N880" s="243"/>
      <c r="O880" s="243"/>
      <c r="P880" s="243"/>
      <c r="Q880" s="243"/>
      <c r="R880" s="243"/>
      <c r="S880" s="243"/>
      <c r="T880" s="244"/>
      <c r="U880" s="13"/>
      <c r="V880" s="13"/>
      <c r="W880" s="13"/>
      <c r="X880" s="13"/>
      <c r="Y880" s="13"/>
      <c r="Z880" s="13"/>
      <c r="AA880" s="13"/>
      <c r="AB880" s="13"/>
      <c r="AC880" s="13"/>
      <c r="AD880" s="13"/>
      <c r="AE880" s="13"/>
      <c r="AT880" s="245" t="s">
        <v>177</v>
      </c>
      <c r="AU880" s="245" t="s">
        <v>87</v>
      </c>
      <c r="AV880" s="13" t="s">
        <v>85</v>
      </c>
      <c r="AW880" s="13" t="s">
        <v>38</v>
      </c>
      <c r="AX880" s="13" t="s">
        <v>77</v>
      </c>
      <c r="AY880" s="245" t="s">
        <v>165</v>
      </c>
    </row>
    <row r="881" s="14" customFormat="1">
      <c r="A881" s="14"/>
      <c r="B881" s="246"/>
      <c r="C881" s="247"/>
      <c r="D881" s="232" t="s">
        <v>177</v>
      </c>
      <c r="E881" s="248" t="s">
        <v>40</v>
      </c>
      <c r="F881" s="249" t="s">
        <v>1083</v>
      </c>
      <c r="G881" s="247"/>
      <c r="H881" s="250">
        <v>5.7000000000000002</v>
      </c>
      <c r="I881" s="251"/>
      <c r="J881" s="247"/>
      <c r="K881" s="247"/>
      <c r="L881" s="252"/>
      <c r="M881" s="253"/>
      <c r="N881" s="254"/>
      <c r="O881" s="254"/>
      <c r="P881" s="254"/>
      <c r="Q881" s="254"/>
      <c r="R881" s="254"/>
      <c r="S881" s="254"/>
      <c r="T881" s="255"/>
      <c r="U881" s="14"/>
      <c r="V881" s="14"/>
      <c r="W881" s="14"/>
      <c r="X881" s="14"/>
      <c r="Y881" s="14"/>
      <c r="Z881" s="14"/>
      <c r="AA881" s="14"/>
      <c r="AB881" s="14"/>
      <c r="AC881" s="14"/>
      <c r="AD881" s="14"/>
      <c r="AE881" s="14"/>
      <c r="AT881" s="256" t="s">
        <v>177</v>
      </c>
      <c r="AU881" s="256" t="s">
        <v>87</v>
      </c>
      <c r="AV881" s="14" t="s">
        <v>87</v>
      </c>
      <c r="AW881" s="14" t="s">
        <v>38</v>
      </c>
      <c r="AX881" s="14" t="s">
        <v>77</v>
      </c>
      <c r="AY881" s="256" t="s">
        <v>165</v>
      </c>
    </row>
    <row r="882" s="13" customFormat="1">
      <c r="A882" s="13"/>
      <c r="B882" s="236"/>
      <c r="C882" s="237"/>
      <c r="D882" s="232" t="s">
        <v>177</v>
      </c>
      <c r="E882" s="238" t="s">
        <v>40</v>
      </c>
      <c r="F882" s="239" t="s">
        <v>212</v>
      </c>
      <c r="G882" s="237"/>
      <c r="H882" s="238" t="s">
        <v>40</v>
      </c>
      <c r="I882" s="240"/>
      <c r="J882" s="237"/>
      <c r="K882" s="237"/>
      <c r="L882" s="241"/>
      <c r="M882" s="242"/>
      <c r="N882" s="243"/>
      <c r="O882" s="243"/>
      <c r="P882" s="243"/>
      <c r="Q882" s="243"/>
      <c r="R882" s="243"/>
      <c r="S882" s="243"/>
      <c r="T882" s="244"/>
      <c r="U882" s="13"/>
      <c r="V882" s="13"/>
      <c r="W882" s="13"/>
      <c r="X882" s="13"/>
      <c r="Y882" s="13"/>
      <c r="Z882" s="13"/>
      <c r="AA882" s="13"/>
      <c r="AB882" s="13"/>
      <c r="AC882" s="13"/>
      <c r="AD882" s="13"/>
      <c r="AE882" s="13"/>
      <c r="AT882" s="245" t="s">
        <v>177</v>
      </c>
      <c r="AU882" s="245" t="s">
        <v>87</v>
      </c>
      <c r="AV882" s="13" t="s">
        <v>85</v>
      </c>
      <c r="AW882" s="13" t="s">
        <v>38</v>
      </c>
      <c r="AX882" s="13" t="s">
        <v>77</v>
      </c>
      <c r="AY882" s="245" t="s">
        <v>165</v>
      </c>
    </row>
    <row r="883" s="14" customFormat="1">
      <c r="A883" s="14"/>
      <c r="B883" s="246"/>
      <c r="C883" s="247"/>
      <c r="D883" s="232" t="s">
        <v>177</v>
      </c>
      <c r="E883" s="248" t="s">
        <v>40</v>
      </c>
      <c r="F883" s="249" t="s">
        <v>1084</v>
      </c>
      <c r="G883" s="247"/>
      <c r="H883" s="250">
        <v>13.6</v>
      </c>
      <c r="I883" s="251"/>
      <c r="J883" s="247"/>
      <c r="K883" s="247"/>
      <c r="L883" s="252"/>
      <c r="M883" s="253"/>
      <c r="N883" s="254"/>
      <c r="O883" s="254"/>
      <c r="P883" s="254"/>
      <c r="Q883" s="254"/>
      <c r="R883" s="254"/>
      <c r="S883" s="254"/>
      <c r="T883" s="255"/>
      <c r="U883" s="14"/>
      <c r="V883" s="14"/>
      <c r="W883" s="14"/>
      <c r="X883" s="14"/>
      <c r="Y883" s="14"/>
      <c r="Z883" s="14"/>
      <c r="AA883" s="14"/>
      <c r="AB883" s="14"/>
      <c r="AC883" s="14"/>
      <c r="AD883" s="14"/>
      <c r="AE883" s="14"/>
      <c r="AT883" s="256" t="s">
        <v>177</v>
      </c>
      <c r="AU883" s="256" t="s">
        <v>87</v>
      </c>
      <c r="AV883" s="14" t="s">
        <v>87</v>
      </c>
      <c r="AW883" s="14" t="s">
        <v>38</v>
      </c>
      <c r="AX883" s="14" t="s">
        <v>77</v>
      </c>
      <c r="AY883" s="256" t="s">
        <v>165</v>
      </c>
    </row>
    <row r="884" s="15" customFormat="1">
      <c r="A884" s="15"/>
      <c r="B884" s="257"/>
      <c r="C884" s="258"/>
      <c r="D884" s="232" t="s">
        <v>177</v>
      </c>
      <c r="E884" s="259" t="s">
        <v>40</v>
      </c>
      <c r="F884" s="260" t="s">
        <v>186</v>
      </c>
      <c r="G884" s="258"/>
      <c r="H884" s="261">
        <v>26</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177</v>
      </c>
      <c r="AU884" s="267" t="s">
        <v>87</v>
      </c>
      <c r="AV884" s="15" t="s">
        <v>173</v>
      </c>
      <c r="AW884" s="15" t="s">
        <v>38</v>
      </c>
      <c r="AX884" s="15" t="s">
        <v>85</v>
      </c>
      <c r="AY884" s="267" t="s">
        <v>165</v>
      </c>
    </row>
    <row r="885" s="2" customFormat="1" ht="16.5" customHeight="1">
      <c r="A885" s="39"/>
      <c r="B885" s="40"/>
      <c r="C885" s="219" t="s">
        <v>1111</v>
      </c>
      <c r="D885" s="219" t="s">
        <v>168</v>
      </c>
      <c r="E885" s="220" t="s">
        <v>1112</v>
      </c>
      <c r="F885" s="221" t="s">
        <v>1113</v>
      </c>
      <c r="G885" s="222" t="s">
        <v>171</v>
      </c>
      <c r="H885" s="223">
        <v>15.9</v>
      </c>
      <c r="I885" s="224"/>
      <c r="J885" s="225">
        <f>ROUND(I885*H885,2)</f>
        <v>0</v>
      </c>
      <c r="K885" s="221" t="s">
        <v>172</v>
      </c>
      <c r="L885" s="45"/>
      <c r="M885" s="226" t="s">
        <v>40</v>
      </c>
      <c r="N885" s="227" t="s">
        <v>48</v>
      </c>
      <c r="O885" s="85"/>
      <c r="P885" s="228">
        <f>O885*H885</f>
        <v>0</v>
      </c>
      <c r="Q885" s="228">
        <v>0</v>
      </c>
      <c r="R885" s="228">
        <f>Q885*H885</f>
        <v>0</v>
      </c>
      <c r="S885" s="228">
        <v>0</v>
      </c>
      <c r="T885" s="229">
        <f>S885*H885</f>
        <v>0</v>
      </c>
      <c r="U885" s="39"/>
      <c r="V885" s="39"/>
      <c r="W885" s="39"/>
      <c r="X885" s="39"/>
      <c r="Y885" s="39"/>
      <c r="Z885" s="39"/>
      <c r="AA885" s="39"/>
      <c r="AB885" s="39"/>
      <c r="AC885" s="39"/>
      <c r="AD885" s="39"/>
      <c r="AE885" s="39"/>
      <c r="AR885" s="230" t="s">
        <v>295</v>
      </c>
      <c r="AT885" s="230" t="s">
        <v>168</v>
      </c>
      <c r="AU885" s="230" t="s">
        <v>87</v>
      </c>
      <c r="AY885" s="18" t="s">
        <v>165</v>
      </c>
      <c r="BE885" s="231">
        <f>IF(N885="základní",J885,0)</f>
        <v>0</v>
      </c>
      <c r="BF885" s="231">
        <f>IF(N885="snížená",J885,0)</f>
        <v>0</v>
      </c>
      <c r="BG885" s="231">
        <f>IF(N885="zákl. přenesená",J885,0)</f>
        <v>0</v>
      </c>
      <c r="BH885" s="231">
        <f>IF(N885="sníž. přenesená",J885,0)</f>
        <v>0</v>
      </c>
      <c r="BI885" s="231">
        <f>IF(N885="nulová",J885,0)</f>
        <v>0</v>
      </c>
      <c r="BJ885" s="18" t="s">
        <v>85</v>
      </c>
      <c r="BK885" s="231">
        <f>ROUND(I885*H885,2)</f>
        <v>0</v>
      </c>
      <c r="BL885" s="18" t="s">
        <v>295</v>
      </c>
      <c r="BM885" s="230" t="s">
        <v>1114</v>
      </c>
    </row>
    <row r="886" s="2" customFormat="1">
      <c r="A886" s="39"/>
      <c r="B886" s="40"/>
      <c r="C886" s="41"/>
      <c r="D886" s="232" t="s">
        <v>175</v>
      </c>
      <c r="E886" s="41"/>
      <c r="F886" s="233" t="s">
        <v>1115</v>
      </c>
      <c r="G886" s="41"/>
      <c r="H886" s="41"/>
      <c r="I886" s="137"/>
      <c r="J886" s="41"/>
      <c r="K886" s="41"/>
      <c r="L886" s="45"/>
      <c r="M886" s="234"/>
      <c r="N886" s="235"/>
      <c r="O886" s="85"/>
      <c r="P886" s="85"/>
      <c r="Q886" s="85"/>
      <c r="R886" s="85"/>
      <c r="S886" s="85"/>
      <c r="T886" s="86"/>
      <c r="U886" s="39"/>
      <c r="V886" s="39"/>
      <c r="W886" s="39"/>
      <c r="X886" s="39"/>
      <c r="Y886" s="39"/>
      <c r="Z886" s="39"/>
      <c r="AA886" s="39"/>
      <c r="AB886" s="39"/>
      <c r="AC886" s="39"/>
      <c r="AD886" s="39"/>
      <c r="AE886" s="39"/>
      <c r="AT886" s="18" t="s">
        <v>175</v>
      </c>
      <c r="AU886" s="18" t="s">
        <v>87</v>
      </c>
    </row>
    <row r="887" s="2" customFormat="1">
      <c r="A887" s="39"/>
      <c r="B887" s="40"/>
      <c r="C887" s="41"/>
      <c r="D887" s="232" t="s">
        <v>192</v>
      </c>
      <c r="E887" s="41"/>
      <c r="F887" s="268" t="s">
        <v>1110</v>
      </c>
      <c r="G887" s="41"/>
      <c r="H887" s="41"/>
      <c r="I887" s="137"/>
      <c r="J887" s="41"/>
      <c r="K887" s="41"/>
      <c r="L887" s="45"/>
      <c r="M887" s="234"/>
      <c r="N887" s="235"/>
      <c r="O887" s="85"/>
      <c r="P887" s="85"/>
      <c r="Q887" s="85"/>
      <c r="R887" s="85"/>
      <c r="S887" s="85"/>
      <c r="T887" s="86"/>
      <c r="U887" s="39"/>
      <c r="V887" s="39"/>
      <c r="W887" s="39"/>
      <c r="X887" s="39"/>
      <c r="Y887" s="39"/>
      <c r="Z887" s="39"/>
      <c r="AA887" s="39"/>
      <c r="AB887" s="39"/>
      <c r="AC887" s="39"/>
      <c r="AD887" s="39"/>
      <c r="AE887" s="39"/>
      <c r="AT887" s="18" t="s">
        <v>192</v>
      </c>
      <c r="AU887" s="18" t="s">
        <v>87</v>
      </c>
    </row>
    <row r="888" s="13" customFormat="1">
      <c r="A888" s="13"/>
      <c r="B888" s="236"/>
      <c r="C888" s="237"/>
      <c r="D888" s="232" t="s">
        <v>177</v>
      </c>
      <c r="E888" s="238" t="s">
        <v>40</v>
      </c>
      <c r="F888" s="239" t="s">
        <v>208</v>
      </c>
      <c r="G888" s="237"/>
      <c r="H888" s="238" t="s">
        <v>40</v>
      </c>
      <c r="I888" s="240"/>
      <c r="J888" s="237"/>
      <c r="K888" s="237"/>
      <c r="L888" s="241"/>
      <c r="M888" s="242"/>
      <c r="N888" s="243"/>
      <c r="O888" s="243"/>
      <c r="P888" s="243"/>
      <c r="Q888" s="243"/>
      <c r="R888" s="243"/>
      <c r="S888" s="243"/>
      <c r="T888" s="244"/>
      <c r="U888" s="13"/>
      <c r="V888" s="13"/>
      <c r="W888" s="13"/>
      <c r="X888" s="13"/>
      <c r="Y888" s="13"/>
      <c r="Z888" s="13"/>
      <c r="AA888" s="13"/>
      <c r="AB888" s="13"/>
      <c r="AC888" s="13"/>
      <c r="AD888" s="13"/>
      <c r="AE888" s="13"/>
      <c r="AT888" s="245" t="s">
        <v>177</v>
      </c>
      <c r="AU888" s="245" t="s">
        <v>87</v>
      </c>
      <c r="AV888" s="13" t="s">
        <v>85</v>
      </c>
      <c r="AW888" s="13" t="s">
        <v>38</v>
      </c>
      <c r="AX888" s="13" t="s">
        <v>77</v>
      </c>
      <c r="AY888" s="245" t="s">
        <v>165</v>
      </c>
    </row>
    <row r="889" s="14" customFormat="1">
      <c r="A889" s="14"/>
      <c r="B889" s="246"/>
      <c r="C889" s="247"/>
      <c r="D889" s="232" t="s">
        <v>177</v>
      </c>
      <c r="E889" s="248" t="s">
        <v>40</v>
      </c>
      <c r="F889" s="249" t="s">
        <v>1116</v>
      </c>
      <c r="G889" s="247"/>
      <c r="H889" s="250">
        <v>2.3999999999999999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177</v>
      </c>
      <c r="AU889" s="256" t="s">
        <v>87</v>
      </c>
      <c r="AV889" s="14" t="s">
        <v>87</v>
      </c>
      <c r="AW889" s="14" t="s">
        <v>38</v>
      </c>
      <c r="AX889" s="14" t="s">
        <v>77</v>
      </c>
      <c r="AY889" s="256" t="s">
        <v>165</v>
      </c>
    </row>
    <row r="890" s="13" customFormat="1">
      <c r="A890" s="13"/>
      <c r="B890" s="236"/>
      <c r="C890" s="237"/>
      <c r="D890" s="232" t="s">
        <v>177</v>
      </c>
      <c r="E890" s="238" t="s">
        <v>40</v>
      </c>
      <c r="F890" s="239" t="s">
        <v>210</v>
      </c>
      <c r="G890" s="237"/>
      <c r="H890" s="238" t="s">
        <v>40</v>
      </c>
      <c r="I890" s="240"/>
      <c r="J890" s="237"/>
      <c r="K890" s="237"/>
      <c r="L890" s="241"/>
      <c r="M890" s="242"/>
      <c r="N890" s="243"/>
      <c r="O890" s="243"/>
      <c r="P890" s="243"/>
      <c r="Q890" s="243"/>
      <c r="R890" s="243"/>
      <c r="S890" s="243"/>
      <c r="T890" s="244"/>
      <c r="U890" s="13"/>
      <c r="V890" s="13"/>
      <c r="W890" s="13"/>
      <c r="X890" s="13"/>
      <c r="Y890" s="13"/>
      <c r="Z890" s="13"/>
      <c r="AA890" s="13"/>
      <c r="AB890" s="13"/>
      <c r="AC890" s="13"/>
      <c r="AD890" s="13"/>
      <c r="AE890" s="13"/>
      <c r="AT890" s="245" t="s">
        <v>177</v>
      </c>
      <c r="AU890" s="245" t="s">
        <v>87</v>
      </c>
      <c r="AV890" s="13" t="s">
        <v>85</v>
      </c>
      <c r="AW890" s="13" t="s">
        <v>38</v>
      </c>
      <c r="AX890" s="13" t="s">
        <v>77</v>
      </c>
      <c r="AY890" s="245" t="s">
        <v>165</v>
      </c>
    </row>
    <row r="891" s="14" customFormat="1">
      <c r="A891" s="14"/>
      <c r="B891" s="246"/>
      <c r="C891" s="247"/>
      <c r="D891" s="232" t="s">
        <v>177</v>
      </c>
      <c r="E891" s="248" t="s">
        <v>40</v>
      </c>
      <c r="F891" s="249" t="s">
        <v>334</v>
      </c>
      <c r="G891" s="247"/>
      <c r="H891" s="250">
        <v>2</v>
      </c>
      <c r="I891" s="251"/>
      <c r="J891" s="247"/>
      <c r="K891" s="247"/>
      <c r="L891" s="252"/>
      <c r="M891" s="253"/>
      <c r="N891" s="254"/>
      <c r="O891" s="254"/>
      <c r="P891" s="254"/>
      <c r="Q891" s="254"/>
      <c r="R891" s="254"/>
      <c r="S891" s="254"/>
      <c r="T891" s="255"/>
      <c r="U891" s="14"/>
      <c r="V891" s="14"/>
      <c r="W891" s="14"/>
      <c r="X891" s="14"/>
      <c r="Y891" s="14"/>
      <c r="Z891" s="14"/>
      <c r="AA891" s="14"/>
      <c r="AB891" s="14"/>
      <c r="AC891" s="14"/>
      <c r="AD891" s="14"/>
      <c r="AE891" s="14"/>
      <c r="AT891" s="256" t="s">
        <v>177</v>
      </c>
      <c r="AU891" s="256" t="s">
        <v>87</v>
      </c>
      <c r="AV891" s="14" t="s">
        <v>87</v>
      </c>
      <c r="AW891" s="14" t="s">
        <v>38</v>
      </c>
      <c r="AX891" s="14" t="s">
        <v>77</v>
      </c>
      <c r="AY891" s="256" t="s">
        <v>165</v>
      </c>
    </row>
    <row r="892" s="13" customFormat="1">
      <c r="A892" s="13"/>
      <c r="B892" s="236"/>
      <c r="C892" s="237"/>
      <c r="D892" s="232" t="s">
        <v>177</v>
      </c>
      <c r="E892" s="238" t="s">
        <v>40</v>
      </c>
      <c r="F892" s="239" t="s">
        <v>212</v>
      </c>
      <c r="G892" s="237"/>
      <c r="H892" s="238" t="s">
        <v>40</v>
      </c>
      <c r="I892" s="240"/>
      <c r="J892" s="237"/>
      <c r="K892" s="237"/>
      <c r="L892" s="241"/>
      <c r="M892" s="242"/>
      <c r="N892" s="243"/>
      <c r="O892" s="243"/>
      <c r="P892" s="243"/>
      <c r="Q892" s="243"/>
      <c r="R892" s="243"/>
      <c r="S892" s="243"/>
      <c r="T892" s="244"/>
      <c r="U892" s="13"/>
      <c r="V892" s="13"/>
      <c r="W892" s="13"/>
      <c r="X892" s="13"/>
      <c r="Y892" s="13"/>
      <c r="Z892" s="13"/>
      <c r="AA892" s="13"/>
      <c r="AB892" s="13"/>
      <c r="AC892" s="13"/>
      <c r="AD892" s="13"/>
      <c r="AE892" s="13"/>
      <c r="AT892" s="245" t="s">
        <v>177</v>
      </c>
      <c r="AU892" s="245" t="s">
        <v>87</v>
      </c>
      <c r="AV892" s="13" t="s">
        <v>85</v>
      </c>
      <c r="AW892" s="13" t="s">
        <v>38</v>
      </c>
      <c r="AX892" s="13" t="s">
        <v>77</v>
      </c>
      <c r="AY892" s="245" t="s">
        <v>165</v>
      </c>
    </row>
    <row r="893" s="14" customFormat="1">
      <c r="A893" s="14"/>
      <c r="B893" s="246"/>
      <c r="C893" s="247"/>
      <c r="D893" s="232" t="s">
        <v>177</v>
      </c>
      <c r="E893" s="248" t="s">
        <v>40</v>
      </c>
      <c r="F893" s="249" t="s">
        <v>1117</v>
      </c>
      <c r="G893" s="247"/>
      <c r="H893" s="250">
        <v>11.5</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177</v>
      </c>
      <c r="AU893" s="256" t="s">
        <v>87</v>
      </c>
      <c r="AV893" s="14" t="s">
        <v>87</v>
      </c>
      <c r="AW893" s="14" t="s">
        <v>38</v>
      </c>
      <c r="AX893" s="14" t="s">
        <v>77</v>
      </c>
      <c r="AY893" s="256" t="s">
        <v>165</v>
      </c>
    </row>
    <row r="894" s="15" customFormat="1">
      <c r="A894" s="15"/>
      <c r="B894" s="257"/>
      <c r="C894" s="258"/>
      <c r="D894" s="232" t="s">
        <v>177</v>
      </c>
      <c r="E894" s="259" t="s">
        <v>40</v>
      </c>
      <c r="F894" s="260" t="s">
        <v>186</v>
      </c>
      <c r="G894" s="258"/>
      <c r="H894" s="261">
        <v>15.9</v>
      </c>
      <c r="I894" s="262"/>
      <c r="J894" s="258"/>
      <c r="K894" s="258"/>
      <c r="L894" s="263"/>
      <c r="M894" s="264"/>
      <c r="N894" s="265"/>
      <c r="O894" s="265"/>
      <c r="P894" s="265"/>
      <c r="Q894" s="265"/>
      <c r="R894" s="265"/>
      <c r="S894" s="265"/>
      <c r="T894" s="266"/>
      <c r="U894" s="15"/>
      <c r="V894" s="15"/>
      <c r="W894" s="15"/>
      <c r="X894" s="15"/>
      <c r="Y894" s="15"/>
      <c r="Z894" s="15"/>
      <c r="AA894" s="15"/>
      <c r="AB894" s="15"/>
      <c r="AC894" s="15"/>
      <c r="AD894" s="15"/>
      <c r="AE894" s="15"/>
      <c r="AT894" s="267" t="s">
        <v>177</v>
      </c>
      <c r="AU894" s="267" t="s">
        <v>87</v>
      </c>
      <c r="AV894" s="15" t="s">
        <v>173</v>
      </c>
      <c r="AW894" s="15" t="s">
        <v>38</v>
      </c>
      <c r="AX894" s="15" t="s">
        <v>85</v>
      </c>
      <c r="AY894" s="267" t="s">
        <v>165</v>
      </c>
    </row>
    <row r="895" s="2" customFormat="1" ht="24" customHeight="1">
      <c r="A895" s="39"/>
      <c r="B895" s="40"/>
      <c r="C895" s="219" t="s">
        <v>1118</v>
      </c>
      <c r="D895" s="219" t="s">
        <v>168</v>
      </c>
      <c r="E895" s="220" t="s">
        <v>1119</v>
      </c>
      <c r="F895" s="221" t="s">
        <v>1120</v>
      </c>
      <c r="G895" s="222" t="s">
        <v>171</v>
      </c>
      <c r="H895" s="223">
        <v>2</v>
      </c>
      <c r="I895" s="224"/>
      <c r="J895" s="225">
        <f>ROUND(I895*H895,2)</f>
        <v>0</v>
      </c>
      <c r="K895" s="221" t="s">
        <v>172</v>
      </c>
      <c r="L895" s="45"/>
      <c r="M895" s="226" t="s">
        <v>40</v>
      </c>
      <c r="N895" s="227" t="s">
        <v>48</v>
      </c>
      <c r="O895" s="85"/>
      <c r="P895" s="228">
        <f>O895*H895</f>
        <v>0</v>
      </c>
      <c r="Q895" s="228">
        <v>0.00511</v>
      </c>
      <c r="R895" s="228">
        <f>Q895*H895</f>
        <v>0.01022</v>
      </c>
      <c r="S895" s="228">
        <v>0</v>
      </c>
      <c r="T895" s="229">
        <f>S895*H895</f>
        <v>0</v>
      </c>
      <c r="U895" s="39"/>
      <c r="V895" s="39"/>
      <c r="W895" s="39"/>
      <c r="X895" s="39"/>
      <c r="Y895" s="39"/>
      <c r="Z895" s="39"/>
      <c r="AA895" s="39"/>
      <c r="AB895" s="39"/>
      <c r="AC895" s="39"/>
      <c r="AD895" s="39"/>
      <c r="AE895" s="39"/>
      <c r="AR895" s="230" t="s">
        <v>295</v>
      </c>
      <c r="AT895" s="230" t="s">
        <v>168</v>
      </c>
      <c r="AU895" s="230" t="s">
        <v>87</v>
      </c>
      <c r="AY895" s="18" t="s">
        <v>165</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295</v>
      </c>
      <c r="BM895" s="230" t="s">
        <v>1121</v>
      </c>
    </row>
    <row r="896" s="2" customFormat="1">
      <c r="A896" s="39"/>
      <c r="B896" s="40"/>
      <c r="C896" s="41"/>
      <c r="D896" s="232" t="s">
        <v>175</v>
      </c>
      <c r="E896" s="41"/>
      <c r="F896" s="233" t="s">
        <v>1122</v>
      </c>
      <c r="G896" s="41"/>
      <c r="H896" s="41"/>
      <c r="I896" s="137"/>
      <c r="J896" s="41"/>
      <c r="K896" s="41"/>
      <c r="L896" s="45"/>
      <c r="M896" s="234"/>
      <c r="N896" s="235"/>
      <c r="O896" s="85"/>
      <c r="P896" s="85"/>
      <c r="Q896" s="85"/>
      <c r="R896" s="85"/>
      <c r="S896" s="85"/>
      <c r="T896" s="86"/>
      <c r="U896" s="39"/>
      <c r="V896" s="39"/>
      <c r="W896" s="39"/>
      <c r="X896" s="39"/>
      <c r="Y896" s="39"/>
      <c r="Z896" s="39"/>
      <c r="AA896" s="39"/>
      <c r="AB896" s="39"/>
      <c r="AC896" s="39"/>
      <c r="AD896" s="39"/>
      <c r="AE896" s="39"/>
      <c r="AT896" s="18" t="s">
        <v>175</v>
      </c>
      <c r="AU896" s="18" t="s">
        <v>87</v>
      </c>
    </row>
    <row r="897" s="2" customFormat="1">
      <c r="A897" s="39"/>
      <c r="B897" s="40"/>
      <c r="C897" s="41"/>
      <c r="D897" s="232" t="s">
        <v>192</v>
      </c>
      <c r="E897" s="41"/>
      <c r="F897" s="268" t="s">
        <v>1123</v>
      </c>
      <c r="G897" s="41"/>
      <c r="H897" s="41"/>
      <c r="I897" s="137"/>
      <c r="J897" s="41"/>
      <c r="K897" s="41"/>
      <c r="L897" s="45"/>
      <c r="M897" s="234"/>
      <c r="N897" s="235"/>
      <c r="O897" s="85"/>
      <c r="P897" s="85"/>
      <c r="Q897" s="85"/>
      <c r="R897" s="85"/>
      <c r="S897" s="85"/>
      <c r="T897" s="86"/>
      <c r="U897" s="39"/>
      <c r="V897" s="39"/>
      <c r="W897" s="39"/>
      <c r="X897" s="39"/>
      <c r="Y897" s="39"/>
      <c r="Z897" s="39"/>
      <c r="AA897" s="39"/>
      <c r="AB897" s="39"/>
      <c r="AC897" s="39"/>
      <c r="AD897" s="39"/>
      <c r="AE897" s="39"/>
      <c r="AT897" s="18" t="s">
        <v>192</v>
      </c>
      <c r="AU897" s="18" t="s">
        <v>87</v>
      </c>
    </row>
    <row r="898" s="14" customFormat="1">
      <c r="A898" s="14"/>
      <c r="B898" s="246"/>
      <c r="C898" s="247"/>
      <c r="D898" s="232" t="s">
        <v>177</v>
      </c>
      <c r="E898" s="248" t="s">
        <v>40</v>
      </c>
      <c r="F898" s="249" t="s">
        <v>334</v>
      </c>
      <c r="G898" s="247"/>
      <c r="H898" s="250">
        <v>2</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177</v>
      </c>
      <c r="AU898" s="256" t="s">
        <v>87</v>
      </c>
      <c r="AV898" s="14" t="s">
        <v>87</v>
      </c>
      <c r="AW898" s="14" t="s">
        <v>38</v>
      </c>
      <c r="AX898" s="14" t="s">
        <v>77</v>
      </c>
      <c r="AY898" s="256" t="s">
        <v>165</v>
      </c>
    </row>
    <row r="899" s="15" customFormat="1">
      <c r="A899" s="15"/>
      <c r="B899" s="257"/>
      <c r="C899" s="258"/>
      <c r="D899" s="232" t="s">
        <v>177</v>
      </c>
      <c r="E899" s="259" t="s">
        <v>40</v>
      </c>
      <c r="F899" s="260" t="s">
        <v>186</v>
      </c>
      <c r="G899" s="258"/>
      <c r="H899" s="261">
        <v>2</v>
      </c>
      <c r="I899" s="262"/>
      <c r="J899" s="258"/>
      <c r="K899" s="258"/>
      <c r="L899" s="263"/>
      <c r="M899" s="264"/>
      <c r="N899" s="265"/>
      <c r="O899" s="265"/>
      <c r="P899" s="265"/>
      <c r="Q899" s="265"/>
      <c r="R899" s="265"/>
      <c r="S899" s="265"/>
      <c r="T899" s="266"/>
      <c r="U899" s="15"/>
      <c r="V899" s="15"/>
      <c r="W899" s="15"/>
      <c r="X899" s="15"/>
      <c r="Y899" s="15"/>
      <c r="Z899" s="15"/>
      <c r="AA899" s="15"/>
      <c r="AB899" s="15"/>
      <c r="AC899" s="15"/>
      <c r="AD899" s="15"/>
      <c r="AE899" s="15"/>
      <c r="AT899" s="267" t="s">
        <v>177</v>
      </c>
      <c r="AU899" s="267" t="s">
        <v>87</v>
      </c>
      <c r="AV899" s="15" t="s">
        <v>173</v>
      </c>
      <c r="AW899" s="15" t="s">
        <v>38</v>
      </c>
      <c r="AX899" s="15" t="s">
        <v>85</v>
      </c>
      <c r="AY899" s="267" t="s">
        <v>165</v>
      </c>
    </row>
    <row r="900" s="2" customFormat="1" ht="24" customHeight="1">
      <c r="A900" s="39"/>
      <c r="B900" s="40"/>
      <c r="C900" s="219" t="s">
        <v>1124</v>
      </c>
      <c r="D900" s="219" t="s">
        <v>168</v>
      </c>
      <c r="E900" s="220" t="s">
        <v>1125</v>
      </c>
      <c r="F900" s="221" t="s">
        <v>1126</v>
      </c>
      <c r="G900" s="222" t="s">
        <v>398</v>
      </c>
      <c r="H900" s="223">
        <v>0.60499999999999998</v>
      </c>
      <c r="I900" s="224"/>
      <c r="J900" s="225">
        <f>ROUND(I900*H900,2)</f>
        <v>0</v>
      </c>
      <c r="K900" s="221" t="s">
        <v>172</v>
      </c>
      <c r="L900" s="45"/>
      <c r="M900" s="226" t="s">
        <v>40</v>
      </c>
      <c r="N900" s="227" t="s">
        <v>48</v>
      </c>
      <c r="O900" s="85"/>
      <c r="P900" s="228">
        <f>O900*H900</f>
        <v>0</v>
      </c>
      <c r="Q900" s="228">
        <v>0</v>
      </c>
      <c r="R900" s="228">
        <f>Q900*H900</f>
        <v>0</v>
      </c>
      <c r="S900" s="228">
        <v>0</v>
      </c>
      <c r="T900" s="229">
        <f>S900*H900</f>
        <v>0</v>
      </c>
      <c r="U900" s="39"/>
      <c r="V900" s="39"/>
      <c r="W900" s="39"/>
      <c r="X900" s="39"/>
      <c r="Y900" s="39"/>
      <c r="Z900" s="39"/>
      <c r="AA900" s="39"/>
      <c r="AB900" s="39"/>
      <c r="AC900" s="39"/>
      <c r="AD900" s="39"/>
      <c r="AE900" s="39"/>
      <c r="AR900" s="230" t="s">
        <v>295</v>
      </c>
      <c r="AT900" s="230" t="s">
        <v>168</v>
      </c>
      <c r="AU900" s="230" t="s">
        <v>87</v>
      </c>
      <c r="AY900" s="18" t="s">
        <v>165</v>
      </c>
      <c r="BE900" s="231">
        <f>IF(N900="základní",J900,0)</f>
        <v>0</v>
      </c>
      <c r="BF900" s="231">
        <f>IF(N900="snížená",J900,0)</f>
        <v>0</v>
      </c>
      <c r="BG900" s="231">
        <f>IF(N900="zákl. přenesená",J900,0)</f>
        <v>0</v>
      </c>
      <c r="BH900" s="231">
        <f>IF(N900="sníž. přenesená",J900,0)</f>
        <v>0</v>
      </c>
      <c r="BI900" s="231">
        <f>IF(N900="nulová",J900,0)</f>
        <v>0</v>
      </c>
      <c r="BJ900" s="18" t="s">
        <v>85</v>
      </c>
      <c r="BK900" s="231">
        <f>ROUND(I900*H900,2)</f>
        <v>0</v>
      </c>
      <c r="BL900" s="18" t="s">
        <v>295</v>
      </c>
      <c r="BM900" s="230" t="s">
        <v>1127</v>
      </c>
    </row>
    <row r="901" s="2" customFormat="1">
      <c r="A901" s="39"/>
      <c r="B901" s="40"/>
      <c r="C901" s="41"/>
      <c r="D901" s="232" t="s">
        <v>175</v>
      </c>
      <c r="E901" s="41"/>
      <c r="F901" s="233" t="s">
        <v>1128</v>
      </c>
      <c r="G901" s="41"/>
      <c r="H901" s="41"/>
      <c r="I901" s="137"/>
      <c r="J901" s="41"/>
      <c r="K901" s="41"/>
      <c r="L901" s="45"/>
      <c r="M901" s="234"/>
      <c r="N901" s="235"/>
      <c r="O901" s="85"/>
      <c r="P901" s="85"/>
      <c r="Q901" s="85"/>
      <c r="R901" s="85"/>
      <c r="S901" s="85"/>
      <c r="T901" s="86"/>
      <c r="U901" s="39"/>
      <c r="V901" s="39"/>
      <c r="W901" s="39"/>
      <c r="X901" s="39"/>
      <c r="Y901" s="39"/>
      <c r="Z901" s="39"/>
      <c r="AA901" s="39"/>
      <c r="AB901" s="39"/>
      <c r="AC901" s="39"/>
      <c r="AD901" s="39"/>
      <c r="AE901" s="39"/>
      <c r="AT901" s="18" t="s">
        <v>175</v>
      </c>
      <c r="AU901" s="18" t="s">
        <v>87</v>
      </c>
    </row>
    <row r="902" s="2" customFormat="1">
      <c r="A902" s="39"/>
      <c r="B902" s="40"/>
      <c r="C902" s="41"/>
      <c r="D902" s="232" t="s">
        <v>192</v>
      </c>
      <c r="E902" s="41"/>
      <c r="F902" s="268" t="s">
        <v>452</v>
      </c>
      <c r="G902" s="41"/>
      <c r="H902" s="41"/>
      <c r="I902" s="137"/>
      <c r="J902" s="41"/>
      <c r="K902" s="41"/>
      <c r="L902" s="45"/>
      <c r="M902" s="234"/>
      <c r="N902" s="235"/>
      <c r="O902" s="85"/>
      <c r="P902" s="85"/>
      <c r="Q902" s="85"/>
      <c r="R902" s="85"/>
      <c r="S902" s="85"/>
      <c r="T902" s="86"/>
      <c r="U902" s="39"/>
      <c r="V902" s="39"/>
      <c r="W902" s="39"/>
      <c r="X902" s="39"/>
      <c r="Y902" s="39"/>
      <c r="Z902" s="39"/>
      <c r="AA902" s="39"/>
      <c r="AB902" s="39"/>
      <c r="AC902" s="39"/>
      <c r="AD902" s="39"/>
      <c r="AE902" s="39"/>
      <c r="AT902" s="18" t="s">
        <v>192</v>
      </c>
      <c r="AU902" s="18" t="s">
        <v>87</v>
      </c>
    </row>
    <row r="903" s="12" customFormat="1" ht="22.8" customHeight="1">
      <c r="A903" s="12"/>
      <c r="B903" s="203"/>
      <c r="C903" s="204"/>
      <c r="D903" s="205" t="s">
        <v>76</v>
      </c>
      <c r="E903" s="217" t="s">
        <v>1129</v>
      </c>
      <c r="F903" s="217" t="s">
        <v>1130</v>
      </c>
      <c r="G903" s="204"/>
      <c r="H903" s="204"/>
      <c r="I903" s="207"/>
      <c r="J903" s="218">
        <f>BK903</f>
        <v>0</v>
      </c>
      <c r="K903" s="204"/>
      <c r="L903" s="209"/>
      <c r="M903" s="210"/>
      <c r="N903" s="211"/>
      <c r="O903" s="211"/>
      <c r="P903" s="212">
        <f>SUM(P904:P914)</f>
        <v>0</v>
      </c>
      <c r="Q903" s="211"/>
      <c r="R903" s="212">
        <f>SUM(R904:R914)</f>
        <v>0</v>
      </c>
      <c r="S903" s="211"/>
      <c r="T903" s="213">
        <f>SUM(T904:T914)</f>
        <v>0.45450000000000002</v>
      </c>
      <c r="U903" s="12"/>
      <c r="V903" s="12"/>
      <c r="W903" s="12"/>
      <c r="X903" s="12"/>
      <c r="Y903" s="12"/>
      <c r="Z903" s="12"/>
      <c r="AA903" s="12"/>
      <c r="AB903" s="12"/>
      <c r="AC903" s="12"/>
      <c r="AD903" s="12"/>
      <c r="AE903" s="12"/>
      <c r="AR903" s="214" t="s">
        <v>87</v>
      </c>
      <c r="AT903" s="215" t="s">
        <v>76</v>
      </c>
      <c r="AU903" s="215" t="s">
        <v>85</v>
      </c>
      <c r="AY903" s="214" t="s">
        <v>165</v>
      </c>
      <c r="BK903" s="216">
        <f>SUM(BK904:BK914)</f>
        <v>0</v>
      </c>
    </row>
    <row r="904" s="2" customFormat="1" ht="24" customHeight="1">
      <c r="A904" s="39"/>
      <c r="B904" s="40"/>
      <c r="C904" s="219" t="s">
        <v>1131</v>
      </c>
      <c r="D904" s="219" t="s">
        <v>168</v>
      </c>
      <c r="E904" s="220" t="s">
        <v>1132</v>
      </c>
      <c r="F904" s="221" t="s">
        <v>1133</v>
      </c>
      <c r="G904" s="222" t="s">
        <v>171</v>
      </c>
      <c r="H904" s="223">
        <v>30.300000000000001</v>
      </c>
      <c r="I904" s="224"/>
      <c r="J904" s="225">
        <f>ROUND(I904*H904,2)</f>
        <v>0</v>
      </c>
      <c r="K904" s="221" t="s">
        <v>172</v>
      </c>
      <c r="L904" s="45"/>
      <c r="M904" s="226" t="s">
        <v>40</v>
      </c>
      <c r="N904" s="227" t="s">
        <v>48</v>
      </c>
      <c r="O904" s="85"/>
      <c r="P904" s="228">
        <f>O904*H904</f>
        <v>0</v>
      </c>
      <c r="Q904" s="228">
        <v>0</v>
      </c>
      <c r="R904" s="228">
        <f>Q904*H904</f>
        <v>0</v>
      </c>
      <c r="S904" s="228">
        <v>0.014999999999999999</v>
      </c>
      <c r="T904" s="229">
        <f>S904*H904</f>
        <v>0.45450000000000002</v>
      </c>
      <c r="U904" s="39"/>
      <c r="V904" s="39"/>
      <c r="W904" s="39"/>
      <c r="X904" s="39"/>
      <c r="Y904" s="39"/>
      <c r="Z904" s="39"/>
      <c r="AA904" s="39"/>
      <c r="AB904" s="39"/>
      <c r="AC904" s="39"/>
      <c r="AD904" s="39"/>
      <c r="AE904" s="39"/>
      <c r="AR904" s="230" t="s">
        <v>295</v>
      </c>
      <c r="AT904" s="230" t="s">
        <v>168</v>
      </c>
      <c r="AU904" s="230" t="s">
        <v>87</v>
      </c>
      <c r="AY904" s="18" t="s">
        <v>165</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295</v>
      </c>
      <c r="BM904" s="230" t="s">
        <v>1134</v>
      </c>
    </row>
    <row r="905" s="2" customFormat="1">
      <c r="A905" s="39"/>
      <c r="B905" s="40"/>
      <c r="C905" s="41"/>
      <c r="D905" s="232" t="s">
        <v>175</v>
      </c>
      <c r="E905" s="41"/>
      <c r="F905" s="233" t="s">
        <v>1135</v>
      </c>
      <c r="G905" s="41"/>
      <c r="H905" s="41"/>
      <c r="I905" s="137"/>
      <c r="J905" s="41"/>
      <c r="K905" s="41"/>
      <c r="L905" s="45"/>
      <c r="M905" s="234"/>
      <c r="N905" s="235"/>
      <c r="O905" s="85"/>
      <c r="P905" s="85"/>
      <c r="Q905" s="85"/>
      <c r="R905" s="85"/>
      <c r="S905" s="85"/>
      <c r="T905" s="86"/>
      <c r="U905" s="39"/>
      <c r="V905" s="39"/>
      <c r="W905" s="39"/>
      <c r="X905" s="39"/>
      <c r="Y905" s="39"/>
      <c r="Z905" s="39"/>
      <c r="AA905" s="39"/>
      <c r="AB905" s="39"/>
      <c r="AC905" s="39"/>
      <c r="AD905" s="39"/>
      <c r="AE905" s="39"/>
      <c r="AT905" s="18" t="s">
        <v>175</v>
      </c>
      <c r="AU905" s="18" t="s">
        <v>87</v>
      </c>
    </row>
    <row r="906" s="13" customFormat="1">
      <c r="A906" s="13"/>
      <c r="B906" s="236"/>
      <c r="C906" s="237"/>
      <c r="D906" s="232" t="s">
        <v>177</v>
      </c>
      <c r="E906" s="238" t="s">
        <v>40</v>
      </c>
      <c r="F906" s="239" t="s">
        <v>208</v>
      </c>
      <c r="G906" s="237"/>
      <c r="H906" s="238" t="s">
        <v>40</v>
      </c>
      <c r="I906" s="240"/>
      <c r="J906" s="237"/>
      <c r="K906" s="237"/>
      <c r="L906" s="241"/>
      <c r="M906" s="242"/>
      <c r="N906" s="243"/>
      <c r="O906" s="243"/>
      <c r="P906" s="243"/>
      <c r="Q906" s="243"/>
      <c r="R906" s="243"/>
      <c r="S906" s="243"/>
      <c r="T906" s="244"/>
      <c r="U906" s="13"/>
      <c r="V906" s="13"/>
      <c r="W906" s="13"/>
      <c r="X906" s="13"/>
      <c r="Y906" s="13"/>
      <c r="Z906" s="13"/>
      <c r="AA906" s="13"/>
      <c r="AB906" s="13"/>
      <c r="AC906" s="13"/>
      <c r="AD906" s="13"/>
      <c r="AE906" s="13"/>
      <c r="AT906" s="245" t="s">
        <v>177</v>
      </c>
      <c r="AU906" s="245" t="s">
        <v>87</v>
      </c>
      <c r="AV906" s="13" t="s">
        <v>85</v>
      </c>
      <c r="AW906" s="13" t="s">
        <v>38</v>
      </c>
      <c r="AX906" s="13" t="s">
        <v>77</v>
      </c>
      <c r="AY906" s="245" t="s">
        <v>165</v>
      </c>
    </row>
    <row r="907" s="14" customFormat="1">
      <c r="A907" s="14"/>
      <c r="B907" s="246"/>
      <c r="C907" s="247"/>
      <c r="D907" s="232" t="s">
        <v>177</v>
      </c>
      <c r="E907" s="248" t="s">
        <v>40</v>
      </c>
      <c r="F907" s="249" t="s">
        <v>1116</v>
      </c>
      <c r="G907" s="247"/>
      <c r="H907" s="250">
        <v>2.3999999999999999</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177</v>
      </c>
      <c r="AU907" s="256" t="s">
        <v>87</v>
      </c>
      <c r="AV907" s="14" t="s">
        <v>87</v>
      </c>
      <c r="AW907" s="14" t="s">
        <v>38</v>
      </c>
      <c r="AX907" s="14" t="s">
        <v>77</v>
      </c>
      <c r="AY907" s="256" t="s">
        <v>165</v>
      </c>
    </row>
    <row r="908" s="13" customFormat="1">
      <c r="A908" s="13"/>
      <c r="B908" s="236"/>
      <c r="C908" s="237"/>
      <c r="D908" s="232" t="s">
        <v>177</v>
      </c>
      <c r="E908" s="238" t="s">
        <v>40</v>
      </c>
      <c r="F908" s="239" t="s">
        <v>210</v>
      </c>
      <c r="G908" s="237"/>
      <c r="H908" s="238" t="s">
        <v>40</v>
      </c>
      <c r="I908" s="240"/>
      <c r="J908" s="237"/>
      <c r="K908" s="237"/>
      <c r="L908" s="241"/>
      <c r="M908" s="242"/>
      <c r="N908" s="243"/>
      <c r="O908" s="243"/>
      <c r="P908" s="243"/>
      <c r="Q908" s="243"/>
      <c r="R908" s="243"/>
      <c r="S908" s="243"/>
      <c r="T908" s="244"/>
      <c r="U908" s="13"/>
      <c r="V908" s="13"/>
      <c r="W908" s="13"/>
      <c r="X908" s="13"/>
      <c r="Y908" s="13"/>
      <c r="Z908" s="13"/>
      <c r="AA908" s="13"/>
      <c r="AB908" s="13"/>
      <c r="AC908" s="13"/>
      <c r="AD908" s="13"/>
      <c r="AE908" s="13"/>
      <c r="AT908" s="245" t="s">
        <v>177</v>
      </c>
      <c r="AU908" s="245" t="s">
        <v>87</v>
      </c>
      <c r="AV908" s="13" t="s">
        <v>85</v>
      </c>
      <c r="AW908" s="13" t="s">
        <v>38</v>
      </c>
      <c r="AX908" s="13" t="s">
        <v>77</v>
      </c>
      <c r="AY908" s="245" t="s">
        <v>165</v>
      </c>
    </row>
    <row r="909" s="14" customFormat="1">
      <c r="A909" s="14"/>
      <c r="B909" s="246"/>
      <c r="C909" s="247"/>
      <c r="D909" s="232" t="s">
        <v>177</v>
      </c>
      <c r="E909" s="248" t="s">
        <v>40</v>
      </c>
      <c r="F909" s="249" t="s">
        <v>334</v>
      </c>
      <c r="G909" s="247"/>
      <c r="H909" s="250">
        <v>2</v>
      </c>
      <c r="I909" s="251"/>
      <c r="J909" s="247"/>
      <c r="K909" s="247"/>
      <c r="L909" s="252"/>
      <c r="M909" s="253"/>
      <c r="N909" s="254"/>
      <c r="O909" s="254"/>
      <c r="P909" s="254"/>
      <c r="Q909" s="254"/>
      <c r="R909" s="254"/>
      <c r="S909" s="254"/>
      <c r="T909" s="255"/>
      <c r="U909" s="14"/>
      <c r="V909" s="14"/>
      <c r="W909" s="14"/>
      <c r="X909" s="14"/>
      <c r="Y909" s="14"/>
      <c r="Z909" s="14"/>
      <c r="AA909" s="14"/>
      <c r="AB909" s="14"/>
      <c r="AC909" s="14"/>
      <c r="AD909" s="14"/>
      <c r="AE909" s="14"/>
      <c r="AT909" s="256" t="s">
        <v>177</v>
      </c>
      <c r="AU909" s="256" t="s">
        <v>87</v>
      </c>
      <c r="AV909" s="14" t="s">
        <v>87</v>
      </c>
      <c r="AW909" s="14" t="s">
        <v>38</v>
      </c>
      <c r="AX909" s="14" t="s">
        <v>77</v>
      </c>
      <c r="AY909" s="256" t="s">
        <v>165</v>
      </c>
    </row>
    <row r="910" s="13" customFormat="1">
      <c r="A910" s="13"/>
      <c r="B910" s="236"/>
      <c r="C910" s="237"/>
      <c r="D910" s="232" t="s">
        <v>177</v>
      </c>
      <c r="E910" s="238" t="s">
        <v>40</v>
      </c>
      <c r="F910" s="239" t="s">
        <v>212</v>
      </c>
      <c r="G910" s="237"/>
      <c r="H910" s="238" t="s">
        <v>40</v>
      </c>
      <c r="I910" s="240"/>
      <c r="J910" s="237"/>
      <c r="K910" s="237"/>
      <c r="L910" s="241"/>
      <c r="M910" s="242"/>
      <c r="N910" s="243"/>
      <c r="O910" s="243"/>
      <c r="P910" s="243"/>
      <c r="Q910" s="243"/>
      <c r="R910" s="243"/>
      <c r="S910" s="243"/>
      <c r="T910" s="244"/>
      <c r="U910" s="13"/>
      <c r="V910" s="13"/>
      <c r="W910" s="13"/>
      <c r="X910" s="13"/>
      <c r="Y910" s="13"/>
      <c r="Z910" s="13"/>
      <c r="AA910" s="13"/>
      <c r="AB910" s="13"/>
      <c r="AC910" s="13"/>
      <c r="AD910" s="13"/>
      <c r="AE910" s="13"/>
      <c r="AT910" s="245" t="s">
        <v>177</v>
      </c>
      <c r="AU910" s="245" t="s">
        <v>87</v>
      </c>
      <c r="AV910" s="13" t="s">
        <v>85</v>
      </c>
      <c r="AW910" s="13" t="s">
        <v>38</v>
      </c>
      <c r="AX910" s="13" t="s">
        <v>77</v>
      </c>
      <c r="AY910" s="245" t="s">
        <v>165</v>
      </c>
    </row>
    <row r="911" s="14" customFormat="1">
      <c r="A911" s="14"/>
      <c r="B911" s="246"/>
      <c r="C911" s="247"/>
      <c r="D911" s="232" t="s">
        <v>177</v>
      </c>
      <c r="E911" s="248" t="s">
        <v>40</v>
      </c>
      <c r="F911" s="249" t="s">
        <v>1117</v>
      </c>
      <c r="G911" s="247"/>
      <c r="H911" s="250">
        <v>11.5</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177</v>
      </c>
      <c r="AU911" s="256" t="s">
        <v>87</v>
      </c>
      <c r="AV911" s="14" t="s">
        <v>87</v>
      </c>
      <c r="AW911" s="14" t="s">
        <v>38</v>
      </c>
      <c r="AX911" s="14" t="s">
        <v>77</v>
      </c>
      <c r="AY911" s="256" t="s">
        <v>165</v>
      </c>
    </row>
    <row r="912" s="13" customFormat="1">
      <c r="A912" s="13"/>
      <c r="B912" s="236"/>
      <c r="C912" s="237"/>
      <c r="D912" s="232" t="s">
        <v>177</v>
      </c>
      <c r="E912" s="238" t="s">
        <v>40</v>
      </c>
      <c r="F912" s="239" t="s">
        <v>214</v>
      </c>
      <c r="G912" s="237"/>
      <c r="H912" s="238" t="s">
        <v>40</v>
      </c>
      <c r="I912" s="240"/>
      <c r="J912" s="237"/>
      <c r="K912" s="237"/>
      <c r="L912" s="241"/>
      <c r="M912" s="242"/>
      <c r="N912" s="243"/>
      <c r="O912" s="243"/>
      <c r="P912" s="243"/>
      <c r="Q912" s="243"/>
      <c r="R912" s="243"/>
      <c r="S912" s="243"/>
      <c r="T912" s="244"/>
      <c r="U912" s="13"/>
      <c r="V912" s="13"/>
      <c r="W912" s="13"/>
      <c r="X912" s="13"/>
      <c r="Y912" s="13"/>
      <c r="Z912" s="13"/>
      <c r="AA912" s="13"/>
      <c r="AB912" s="13"/>
      <c r="AC912" s="13"/>
      <c r="AD912" s="13"/>
      <c r="AE912" s="13"/>
      <c r="AT912" s="245" t="s">
        <v>177</v>
      </c>
      <c r="AU912" s="245" t="s">
        <v>87</v>
      </c>
      <c r="AV912" s="13" t="s">
        <v>85</v>
      </c>
      <c r="AW912" s="13" t="s">
        <v>38</v>
      </c>
      <c r="AX912" s="13" t="s">
        <v>77</v>
      </c>
      <c r="AY912" s="245" t="s">
        <v>165</v>
      </c>
    </row>
    <row r="913" s="14" customFormat="1">
      <c r="A913" s="14"/>
      <c r="B913" s="246"/>
      <c r="C913" s="247"/>
      <c r="D913" s="232" t="s">
        <v>177</v>
      </c>
      <c r="E913" s="248" t="s">
        <v>40</v>
      </c>
      <c r="F913" s="249" t="s">
        <v>1136</v>
      </c>
      <c r="G913" s="247"/>
      <c r="H913" s="250">
        <v>14.4</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177</v>
      </c>
      <c r="AU913" s="256" t="s">
        <v>87</v>
      </c>
      <c r="AV913" s="14" t="s">
        <v>87</v>
      </c>
      <c r="AW913" s="14" t="s">
        <v>38</v>
      </c>
      <c r="AX913" s="14" t="s">
        <v>77</v>
      </c>
      <c r="AY913" s="256" t="s">
        <v>165</v>
      </c>
    </row>
    <row r="914" s="15" customFormat="1">
      <c r="A914" s="15"/>
      <c r="B914" s="257"/>
      <c r="C914" s="258"/>
      <c r="D914" s="232" t="s">
        <v>177</v>
      </c>
      <c r="E914" s="259" t="s">
        <v>40</v>
      </c>
      <c r="F914" s="260" t="s">
        <v>186</v>
      </c>
      <c r="G914" s="258"/>
      <c r="H914" s="261">
        <v>30.300000000000001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177</v>
      </c>
      <c r="AU914" s="267" t="s">
        <v>87</v>
      </c>
      <c r="AV914" s="15" t="s">
        <v>173</v>
      </c>
      <c r="AW914" s="15" t="s">
        <v>38</v>
      </c>
      <c r="AX914" s="15" t="s">
        <v>85</v>
      </c>
      <c r="AY914" s="267" t="s">
        <v>165</v>
      </c>
    </row>
    <row r="915" s="12" customFormat="1" ht="22.8" customHeight="1">
      <c r="A915" s="12"/>
      <c r="B915" s="203"/>
      <c r="C915" s="204"/>
      <c r="D915" s="205" t="s">
        <v>76</v>
      </c>
      <c r="E915" s="217" t="s">
        <v>1137</v>
      </c>
      <c r="F915" s="217" t="s">
        <v>1138</v>
      </c>
      <c r="G915" s="204"/>
      <c r="H915" s="204"/>
      <c r="I915" s="207"/>
      <c r="J915" s="218">
        <f>BK915</f>
        <v>0</v>
      </c>
      <c r="K915" s="204"/>
      <c r="L915" s="209"/>
      <c r="M915" s="210"/>
      <c r="N915" s="211"/>
      <c r="O915" s="211"/>
      <c r="P915" s="212">
        <f>SUM(P916:P974)</f>
        <v>0</v>
      </c>
      <c r="Q915" s="211"/>
      <c r="R915" s="212">
        <f>SUM(R916:R974)</f>
        <v>0.051537760000000002</v>
      </c>
      <c r="S915" s="211"/>
      <c r="T915" s="213">
        <f>SUM(T916:T974)</f>
        <v>0.090900000000000009</v>
      </c>
      <c r="U915" s="12"/>
      <c r="V915" s="12"/>
      <c r="W915" s="12"/>
      <c r="X915" s="12"/>
      <c r="Y915" s="12"/>
      <c r="Z915" s="12"/>
      <c r="AA915" s="12"/>
      <c r="AB915" s="12"/>
      <c r="AC915" s="12"/>
      <c r="AD915" s="12"/>
      <c r="AE915" s="12"/>
      <c r="AR915" s="214" t="s">
        <v>87</v>
      </c>
      <c r="AT915" s="215" t="s">
        <v>76</v>
      </c>
      <c r="AU915" s="215" t="s">
        <v>85</v>
      </c>
      <c r="AY915" s="214" t="s">
        <v>165</v>
      </c>
      <c r="BK915" s="216">
        <f>SUM(BK916:BK974)</f>
        <v>0</v>
      </c>
    </row>
    <row r="916" s="2" customFormat="1" ht="16.5" customHeight="1">
      <c r="A916" s="39"/>
      <c r="B916" s="40"/>
      <c r="C916" s="219" t="s">
        <v>1139</v>
      </c>
      <c r="D916" s="219" t="s">
        <v>168</v>
      </c>
      <c r="E916" s="220" t="s">
        <v>1140</v>
      </c>
      <c r="F916" s="221" t="s">
        <v>1141</v>
      </c>
      <c r="G916" s="222" t="s">
        <v>171</v>
      </c>
      <c r="H916" s="223">
        <v>14.4</v>
      </c>
      <c r="I916" s="224"/>
      <c r="J916" s="225">
        <f>ROUND(I916*H916,2)</f>
        <v>0</v>
      </c>
      <c r="K916" s="221" t="s">
        <v>172</v>
      </c>
      <c r="L916" s="45"/>
      <c r="M916" s="226" t="s">
        <v>40</v>
      </c>
      <c r="N916" s="227" t="s">
        <v>48</v>
      </c>
      <c r="O916" s="85"/>
      <c r="P916" s="228">
        <f>O916*H916</f>
        <v>0</v>
      </c>
      <c r="Q916" s="228">
        <v>0</v>
      </c>
      <c r="R916" s="228">
        <f>Q916*H916</f>
        <v>0</v>
      </c>
      <c r="S916" s="228">
        <v>0</v>
      </c>
      <c r="T916" s="229">
        <f>S916*H916</f>
        <v>0</v>
      </c>
      <c r="U916" s="39"/>
      <c r="V916" s="39"/>
      <c r="W916" s="39"/>
      <c r="X916" s="39"/>
      <c r="Y916" s="39"/>
      <c r="Z916" s="39"/>
      <c r="AA916" s="39"/>
      <c r="AB916" s="39"/>
      <c r="AC916" s="39"/>
      <c r="AD916" s="39"/>
      <c r="AE916" s="39"/>
      <c r="AR916" s="230" t="s">
        <v>295</v>
      </c>
      <c r="AT916" s="230" t="s">
        <v>168</v>
      </c>
      <c r="AU916" s="230" t="s">
        <v>87</v>
      </c>
      <c r="AY916" s="18" t="s">
        <v>165</v>
      </c>
      <c r="BE916" s="231">
        <f>IF(N916="základní",J916,0)</f>
        <v>0</v>
      </c>
      <c r="BF916" s="231">
        <f>IF(N916="snížená",J916,0)</f>
        <v>0</v>
      </c>
      <c r="BG916" s="231">
        <f>IF(N916="zákl. přenesená",J916,0)</f>
        <v>0</v>
      </c>
      <c r="BH916" s="231">
        <f>IF(N916="sníž. přenesená",J916,0)</f>
        <v>0</v>
      </c>
      <c r="BI916" s="231">
        <f>IF(N916="nulová",J916,0)</f>
        <v>0</v>
      </c>
      <c r="BJ916" s="18" t="s">
        <v>85</v>
      </c>
      <c r="BK916" s="231">
        <f>ROUND(I916*H916,2)</f>
        <v>0</v>
      </c>
      <c r="BL916" s="18" t="s">
        <v>295</v>
      </c>
      <c r="BM916" s="230" t="s">
        <v>1142</v>
      </c>
    </row>
    <row r="917" s="2" customFormat="1">
      <c r="A917" s="39"/>
      <c r="B917" s="40"/>
      <c r="C917" s="41"/>
      <c r="D917" s="232" t="s">
        <v>175</v>
      </c>
      <c r="E917" s="41"/>
      <c r="F917" s="233" t="s">
        <v>1143</v>
      </c>
      <c r="G917" s="41"/>
      <c r="H917" s="41"/>
      <c r="I917" s="137"/>
      <c r="J917" s="41"/>
      <c r="K917" s="41"/>
      <c r="L917" s="45"/>
      <c r="M917" s="234"/>
      <c r="N917" s="235"/>
      <c r="O917" s="85"/>
      <c r="P917" s="85"/>
      <c r="Q917" s="85"/>
      <c r="R917" s="85"/>
      <c r="S917" s="85"/>
      <c r="T917" s="86"/>
      <c r="U917" s="39"/>
      <c r="V917" s="39"/>
      <c r="W917" s="39"/>
      <c r="X917" s="39"/>
      <c r="Y917" s="39"/>
      <c r="Z917" s="39"/>
      <c r="AA917" s="39"/>
      <c r="AB917" s="39"/>
      <c r="AC917" s="39"/>
      <c r="AD917" s="39"/>
      <c r="AE917" s="39"/>
      <c r="AT917" s="18" t="s">
        <v>175</v>
      </c>
      <c r="AU917" s="18" t="s">
        <v>87</v>
      </c>
    </row>
    <row r="918" s="2" customFormat="1">
      <c r="A918" s="39"/>
      <c r="B918" s="40"/>
      <c r="C918" s="41"/>
      <c r="D918" s="232" t="s">
        <v>192</v>
      </c>
      <c r="E918" s="41"/>
      <c r="F918" s="268" t="s">
        <v>1144</v>
      </c>
      <c r="G918" s="41"/>
      <c r="H918" s="41"/>
      <c r="I918" s="137"/>
      <c r="J918" s="41"/>
      <c r="K918" s="41"/>
      <c r="L918" s="45"/>
      <c r="M918" s="234"/>
      <c r="N918" s="235"/>
      <c r="O918" s="85"/>
      <c r="P918" s="85"/>
      <c r="Q918" s="85"/>
      <c r="R918" s="85"/>
      <c r="S918" s="85"/>
      <c r="T918" s="86"/>
      <c r="U918" s="39"/>
      <c r="V918" s="39"/>
      <c r="W918" s="39"/>
      <c r="X918" s="39"/>
      <c r="Y918" s="39"/>
      <c r="Z918" s="39"/>
      <c r="AA918" s="39"/>
      <c r="AB918" s="39"/>
      <c r="AC918" s="39"/>
      <c r="AD918" s="39"/>
      <c r="AE918" s="39"/>
      <c r="AT918" s="18" t="s">
        <v>192</v>
      </c>
      <c r="AU918" s="18" t="s">
        <v>87</v>
      </c>
    </row>
    <row r="919" s="13" customFormat="1">
      <c r="A919" s="13"/>
      <c r="B919" s="236"/>
      <c r="C919" s="237"/>
      <c r="D919" s="232" t="s">
        <v>177</v>
      </c>
      <c r="E919" s="238" t="s">
        <v>40</v>
      </c>
      <c r="F919" s="239" t="s">
        <v>214</v>
      </c>
      <c r="G919" s="237"/>
      <c r="H919" s="238" t="s">
        <v>40</v>
      </c>
      <c r="I919" s="240"/>
      <c r="J919" s="237"/>
      <c r="K919" s="237"/>
      <c r="L919" s="241"/>
      <c r="M919" s="242"/>
      <c r="N919" s="243"/>
      <c r="O919" s="243"/>
      <c r="P919" s="243"/>
      <c r="Q919" s="243"/>
      <c r="R919" s="243"/>
      <c r="S919" s="243"/>
      <c r="T919" s="244"/>
      <c r="U919" s="13"/>
      <c r="V919" s="13"/>
      <c r="W919" s="13"/>
      <c r="X919" s="13"/>
      <c r="Y919" s="13"/>
      <c r="Z919" s="13"/>
      <c r="AA919" s="13"/>
      <c r="AB919" s="13"/>
      <c r="AC919" s="13"/>
      <c r="AD919" s="13"/>
      <c r="AE919" s="13"/>
      <c r="AT919" s="245" t="s">
        <v>177</v>
      </c>
      <c r="AU919" s="245" t="s">
        <v>87</v>
      </c>
      <c r="AV919" s="13" t="s">
        <v>85</v>
      </c>
      <c r="AW919" s="13" t="s">
        <v>38</v>
      </c>
      <c r="AX919" s="13" t="s">
        <v>77</v>
      </c>
      <c r="AY919" s="245" t="s">
        <v>165</v>
      </c>
    </row>
    <row r="920" s="14" customFormat="1">
      <c r="A920" s="14"/>
      <c r="B920" s="246"/>
      <c r="C920" s="247"/>
      <c r="D920" s="232" t="s">
        <v>177</v>
      </c>
      <c r="E920" s="248" t="s">
        <v>40</v>
      </c>
      <c r="F920" s="249" t="s">
        <v>1136</v>
      </c>
      <c r="G920" s="247"/>
      <c r="H920" s="250">
        <v>14.4</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177</v>
      </c>
      <c r="AU920" s="256" t="s">
        <v>87</v>
      </c>
      <c r="AV920" s="14" t="s">
        <v>87</v>
      </c>
      <c r="AW920" s="14" t="s">
        <v>38</v>
      </c>
      <c r="AX920" s="14" t="s">
        <v>77</v>
      </c>
      <c r="AY920" s="256" t="s">
        <v>165</v>
      </c>
    </row>
    <row r="921" s="15" customFormat="1">
      <c r="A921" s="15"/>
      <c r="B921" s="257"/>
      <c r="C921" s="258"/>
      <c r="D921" s="232" t="s">
        <v>177</v>
      </c>
      <c r="E921" s="259" t="s">
        <v>40</v>
      </c>
      <c r="F921" s="260" t="s">
        <v>186</v>
      </c>
      <c r="G921" s="258"/>
      <c r="H921" s="261">
        <v>14.4</v>
      </c>
      <c r="I921" s="262"/>
      <c r="J921" s="258"/>
      <c r="K921" s="258"/>
      <c r="L921" s="263"/>
      <c r="M921" s="264"/>
      <c r="N921" s="265"/>
      <c r="O921" s="265"/>
      <c r="P921" s="265"/>
      <c r="Q921" s="265"/>
      <c r="R921" s="265"/>
      <c r="S921" s="265"/>
      <c r="T921" s="266"/>
      <c r="U921" s="15"/>
      <c r="V921" s="15"/>
      <c r="W921" s="15"/>
      <c r="X921" s="15"/>
      <c r="Y921" s="15"/>
      <c r="Z921" s="15"/>
      <c r="AA921" s="15"/>
      <c r="AB921" s="15"/>
      <c r="AC921" s="15"/>
      <c r="AD921" s="15"/>
      <c r="AE921" s="15"/>
      <c r="AT921" s="267" t="s">
        <v>177</v>
      </c>
      <c r="AU921" s="267" t="s">
        <v>87</v>
      </c>
      <c r="AV921" s="15" t="s">
        <v>173</v>
      </c>
      <c r="AW921" s="15" t="s">
        <v>38</v>
      </c>
      <c r="AX921" s="15" t="s">
        <v>85</v>
      </c>
      <c r="AY921" s="267" t="s">
        <v>165</v>
      </c>
    </row>
    <row r="922" s="2" customFormat="1" ht="16.5" customHeight="1">
      <c r="A922" s="39"/>
      <c r="B922" s="40"/>
      <c r="C922" s="219" t="s">
        <v>1145</v>
      </c>
      <c r="D922" s="219" t="s">
        <v>168</v>
      </c>
      <c r="E922" s="220" t="s">
        <v>1146</v>
      </c>
      <c r="F922" s="221" t="s">
        <v>1147</v>
      </c>
      <c r="G922" s="222" t="s">
        <v>171</v>
      </c>
      <c r="H922" s="223">
        <v>14.4</v>
      </c>
      <c r="I922" s="224"/>
      <c r="J922" s="225">
        <f>ROUND(I922*H922,2)</f>
        <v>0</v>
      </c>
      <c r="K922" s="221" t="s">
        <v>172</v>
      </c>
      <c r="L922" s="45"/>
      <c r="M922" s="226" t="s">
        <v>40</v>
      </c>
      <c r="N922" s="227" t="s">
        <v>48</v>
      </c>
      <c r="O922" s="85"/>
      <c r="P922" s="228">
        <f>O922*H922</f>
        <v>0</v>
      </c>
      <c r="Q922" s="228">
        <v>0</v>
      </c>
      <c r="R922" s="228">
        <f>Q922*H922</f>
        <v>0</v>
      </c>
      <c r="S922" s="228">
        <v>0</v>
      </c>
      <c r="T922" s="229">
        <f>S922*H922</f>
        <v>0</v>
      </c>
      <c r="U922" s="39"/>
      <c r="V922" s="39"/>
      <c r="W922" s="39"/>
      <c r="X922" s="39"/>
      <c r="Y922" s="39"/>
      <c r="Z922" s="39"/>
      <c r="AA922" s="39"/>
      <c r="AB922" s="39"/>
      <c r="AC922" s="39"/>
      <c r="AD922" s="39"/>
      <c r="AE922" s="39"/>
      <c r="AR922" s="230" t="s">
        <v>295</v>
      </c>
      <c r="AT922" s="230" t="s">
        <v>168</v>
      </c>
      <c r="AU922" s="230" t="s">
        <v>87</v>
      </c>
      <c r="AY922" s="18" t="s">
        <v>165</v>
      </c>
      <c r="BE922" s="231">
        <f>IF(N922="základní",J922,0)</f>
        <v>0</v>
      </c>
      <c r="BF922" s="231">
        <f>IF(N922="snížená",J922,0)</f>
        <v>0</v>
      </c>
      <c r="BG922" s="231">
        <f>IF(N922="zákl. přenesená",J922,0)</f>
        <v>0</v>
      </c>
      <c r="BH922" s="231">
        <f>IF(N922="sníž. přenesená",J922,0)</f>
        <v>0</v>
      </c>
      <c r="BI922" s="231">
        <f>IF(N922="nulová",J922,0)</f>
        <v>0</v>
      </c>
      <c r="BJ922" s="18" t="s">
        <v>85</v>
      </c>
      <c r="BK922" s="231">
        <f>ROUND(I922*H922,2)</f>
        <v>0</v>
      </c>
      <c r="BL922" s="18" t="s">
        <v>295</v>
      </c>
      <c r="BM922" s="230" t="s">
        <v>1148</v>
      </c>
    </row>
    <row r="923" s="2" customFormat="1">
      <c r="A923" s="39"/>
      <c r="B923" s="40"/>
      <c r="C923" s="41"/>
      <c r="D923" s="232" t="s">
        <v>175</v>
      </c>
      <c r="E923" s="41"/>
      <c r="F923" s="233" t="s">
        <v>1149</v>
      </c>
      <c r="G923" s="41"/>
      <c r="H923" s="41"/>
      <c r="I923" s="137"/>
      <c r="J923" s="41"/>
      <c r="K923" s="41"/>
      <c r="L923" s="45"/>
      <c r="M923" s="234"/>
      <c r="N923" s="235"/>
      <c r="O923" s="85"/>
      <c r="P923" s="85"/>
      <c r="Q923" s="85"/>
      <c r="R923" s="85"/>
      <c r="S923" s="85"/>
      <c r="T923" s="86"/>
      <c r="U923" s="39"/>
      <c r="V923" s="39"/>
      <c r="W923" s="39"/>
      <c r="X923" s="39"/>
      <c r="Y923" s="39"/>
      <c r="Z923" s="39"/>
      <c r="AA923" s="39"/>
      <c r="AB923" s="39"/>
      <c r="AC923" s="39"/>
      <c r="AD923" s="39"/>
      <c r="AE923" s="39"/>
      <c r="AT923" s="18" t="s">
        <v>175</v>
      </c>
      <c r="AU923" s="18" t="s">
        <v>87</v>
      </c>
    </row>
    <row r="924" s="2" customFormat="1">
      <c r="A924" s="39"/>
      <c r="B924" s="40"/>
      <c r="C924" s="41"/>
      <c r="D924" s="232" t="s">
        <v>192</v>
      </c>
      <c r="E924" s="41"/>
      <c r="F924" s="268" t="s">
        <v>1144</v>
      </c>
      <c r="G924" s="41"/>
      <c r="H924" s="41"/>
      <c r="I924" s="137"/>
      <c r="J924" s="41"/>
      <c r="K924" s="41"/>
      <c r="L924" s="45"/>
      <c r="M924" s="234"/>
      <c r="N924" s="235"/>
      <c r="O924" s="85"/>
      <c r="P924" s="85"/>
      <c r="Q924" s="85"/>
      <c r="R924" s="85"/>
      <c r="S924" s="85"/>
      <c r="T924" s="86"/>
      <c r="U924" s="39"/>
      <c r="V924" s="39"/>
      <c r="W924" s="39"/>
      <c r="X924" s="39"/>
      <c r="Y924" s="39"/>
      <c r="Z924" s="39"/>
      <c r="AA924" s="39"/>
      <c r="AB924" s="39"/>
      <c r="AC924" s="39"/>
      <c r="AD924" s="39"/>
      <c r="AE924" s="39"/>
      <c r="AT924" s="18" t="s">
        <v>192</v>
      </c>
      <c r="AU924" s="18" t="s">
        <v>87</v>
      </c>
    </row>
    <row r="925" s="13" customFormat="1">
      <c r="A925" s="13"/>
      <c r="B925" s="236"/>
      <c r="C925" s="237"/>
      <c r="D925" s="232" t="s">
        <v>177</v>
      </c>
      <c r="E925" s="238" t="s">
        <v>40</v>
      </c>
      <c r="F925" s="239" t="s">
        <v>214</v>
      </c>
      <c r="G925" s="237"/>
      <c r="H925" s="238" t="s">
        <v>40</v>
      </c>
      <c r="I925" s="240"/>
      <c r="J925" s="237"/>
      <c r="K925" s="237"/>
      <c r="L925" s="241"/>
      <c r="M925" s="242"/>
      <c r="N925" s="243"/>
      <c r="O925" s="243"/>
      <c r="P925" s="243"/>
      <c r="Q925" s="243"/>
      <c r="R925" s="243"/>
      <c r="S925" s="243"/>
      <c r="T925" s="244"/>
      <c r="U925" s="13"/>
      <c r="V925" s="13"/>
      <c r="W925" s="13"/>
      <c r="X925" s="13"/>
      <c r="Y925" s="13"/>
      <c r="Z925" s="13"/>
      <c r="AA925" s="13"/>
      <c r="AB925" s="13"/>
      <c r="AC925" s="13"/>
      <c r="AD925" s="13"/>
      <c r="AE925" s="13"/>
      <c r="AT925" s="245" t="s">
        <v>177</v>
      </c>
      <c r="AU925" s="245" t="s">
        <v>87</v>
      </c>
      <c r="AV925" s="13" t="s">
        <v>85</v>
      </c>
      <c r="AW925" s="13" t="s">
        <v>38</v>
      </c>
      <c r="AX925" s="13" t="s">
        <v>77</v>
      </c>
      <c r="AY925" s="245" t="s">
        <v>165</v>
      </c>
    </row>
    <row r="926" s="14" customFormat="1">
      <c r="A926" s="14"/>
      <c r="B926" s="246"/>
      <c r="C926" s="247"/>
      <c r="D926" s="232" t="s">
        <v>177</v>
      </c>
      <c r="E926" s="248" t="s">
        <v>40</v>
      </c>
      <c r="F926" s="249" t="s">
        <v>1136</v>
      </c>
      <c r="G926" s="247"/>
      <c r="H926" s="250">
        <v>14.4</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177</v>
      </c>
      <c r="AU926" s="256" t="s">
        <v>87</v>
      </c>
      <c r="AV926" s="14" t="s">
        <v>87</v>
      </c>
      <c r="AW926" s="14" t="s">
        <v>38</v>
      </c>
      <c r="AX926" s="14" t="s">
        <v>77</v>
      </c>
      <c r="AY926" s="256" t="s">
        <v>165</v>
      </c>
    </row>
    <row r="927" s="15" customFormat="1">
      <c r="A927" s="15"/>
      <c r="B927" s="257"/>
      <c r="C927" s="258"/>
      <c r="D927" s="232" t="s">
        <v>177</v>
      </c>
      <c r="E927" s="259" t="s">
        <v>40</v>
      </c>
      <c r="F927" s="260" t="s">
        <v>186</v>
      </c>
      <c r="G927" s="258"/>
      <c r="H927" s="261">
        <v>14.4</v>
      </c>
      <c r="I927" s="262"/>
      <c r="J927" s="258"/>
      <c r="K927" s="258"/>
      <c r="L927" s="263"/>
      <c r="M927" s="264"/>
      <c r="N927" s="265"/>
      <c r="O927" s="265"/>
      <c r="P927" s="265"/>
      <c r="Q927" s="265"/>
      <c r="R927" s="265"/>
      <c r="S927" s="265"/>
      <c r="T927" s="266"/>
      <c r="U927" s="15"/>
      <c r="V927" s="15"/>
      <c r="W927" s="15"/>
      <c r="X927" s="15"/>
      <c r="Y927" s="15"/>
      <c r="Z927" s="15"/>
      <c r="AA927" s="15"/>
      <c r="AB927" s="15"/>
      <c r="AC927" s="15"/>
      <c r="AD927" s="15"/>
      <c r="AE927" s="15"/>
      <c r="AT927" s="267" t="s">
        <v>177</v>
      </c>
      <c r="AU927" s="267" t="s">
        <v>87</v>
      </c>
      <c r="AV927" s="15" t="s">
        <v>173</v>
      </c>
      <c r="AW927" s="15" t="s">
        <v>38</v>
      </c>
      <c r="AX927" s="15" t="s">
        <v>85</v>
      </c>
      <c r="AY927" s="267" t="s">
        <v>165</v>
      </c>
    </row>
    <row r="928" s="2" customFormat="1" ht="24" customHeight="1">
      <c r="A928" s="39"/>
      <c r="B928" s="40"/>
      <c r="C928" s="219" t="s">
        <v>1150</v>
      </c>
      <c r="D928" s="219" t="s">
        <v>168</v>
      </c>
      <c r="E928" s="220" t="s">
        <v>1151</v>
      </c>
      <c r="F928" s="221" t="s">
        <v>1152</v>
      </c>
      <c r="G928" s="222" t="s">
        <v>171</v>
      </c>
      <c r="H928" s="223">
        <v>14.4</v>
      </c>
      <c r="I928" s="224"/>
      <c r="J928" s="225">
        <f>ROUND(I928*H928,2)</f>
        <v>0</v>
      </c>
      <c r="K928" s="221" t="s">
        <v>172</v>
      </c>
      <c r="L928" s="45"/>
      <c r="M928" s="226" t="s">
        <v>40</v>
      </c>
      <c r="N928" s="227" t="s">
        <v>48</v>
      </c>
      <c r="O928" s="85"/>
      <c r="P928" s="228">
        <f>O928*H928</f>
        <v>0</v>
      </c>
      <c r="Q928" s="228">
        <v>6.9999999999999994E-05</v>
      </c>
      <c r="R928" s="228">
        <f>Q928*H928</f>
        <v>0.001008</v>
      </c>
      <c r="S928" s="228">
        <v>0</v>
      </c>
      <c r="T928" s="229">
        <f>S928*H928</f>
        <v>0</v>
      </c>
      <c r="U928" s="39"/>
      <c r="V928" s="39"/>
      <c r="W928" s="39"/>
      <c r="X928" s="39"/>
      <c r="Y928" s="39"/>
      <c r="Z928" s="39"/>
      <c r="AA928" s="39"/>
      <c r="AB928" s="39"/>
      <c r="AC928" s="39"/>
      <c r="AD928" s="39"/>
      <c r="AE928" s="39"/>
      <c r="AR928" s="230" t="s">
        <v>295</v>
      </c>
      <c r="AT928" s="230" t="s">
        <v>168</v>
      </c>
      <c r="AU928" s="230" t="s">
        <v>87</v>
      </c>
      <c r="AY928" s="18" t="s">
        <v>165</v>
      </c>
      <c r="BE928" s="231">
        <f>IF(N928="základní",J928,0)</f>
        <v>0</v>
      </c>
      <c r="BF928" s="231">
        <f>IF(N928="snížená",J928,0)</f>
        <v>0</v>
      </c>
      <c r="BG928" s="231">
        <f>IF(N928="zákl. přenesená",J928,0)</f>
        <v>0</v>
      </c>
      <c r="BH928" s="231">
        <f>IF(N928="sníž. přenesená",J928,0)</f>
        <v>0</v>
      </c>
      <c r="BI928" s="231">
        <f>IF(N928="nulová",J928,0)</f>
        <v>0</v>
      </c>
      <c r="BJ928" s="18" t="s">
        <v>85</v>
      </c>
      <c r="BK928" s="231">
        <f>ROUND(I928*H928,2)</f>
        <v>0</v>
      </c>
      <c r="BL928" s="18" t="s">
        <v>295</v>
      </c>
      <c r="BM928" s="230" t="s">
        <v>1153</v>
      </c>
    </row>
    <row r="929" s="2" customFormat="1">
      <c r="A929" s="39"/>
      <c r="B929" s="40"/>
      <c r="C929" s="41"/>
      <c r="D929" s="232" t="s">
        <v>175</v>
      </c>
      <c r="E929" s="41"/>
      <c r="F929" s="233" t="s">
        <v>1154</v>
      </c>
      <c r="G929" s="41"/>
      <c r="H929" s="41"/>
      <c r="I929" s="137"/>
      <c r="J929" s="41"/>
      <c r="K929" s="41"/>
      <c r="L929" s="45"/>
      <c r="M929" s="234"/>
      <c r="N929" s="235"/>
      <c r="O929" s="85"/>
      <c r="P929" s="85"/>
      <c r="Q929" s="85"/>
      <c r="R929" s="85"/>
      <c r="S929" s="85"/>
      <c r="T929" s="86"/>
      <c r="U929" s="39"/>
      <c r="V929" s="39"/>
      <c r="W929" s="39"/>
      <c r="X929" s="39"/>
      <c r="Y929" s="39"/>
      <c r="Z929" s="39"/>
      <c r="AA929" s="39"/>
      <c r="AB929" s="39"/>
      <c r="AC929" s="39"/>
      <c r="AD929" s="39"/>
      <c r="AE929" s="39"/>
      <c r="AT929" s="18" t="s">
        <v>175</v>
      </c>
      <c r="AU929" s="18" t="s">
        <v>87</v>
      </c>
    </row>
    <row r="930" s="2" customFormat="1">
      <c r="A930" s="39"/>
      <c r="B930" s="40"/>
      <c r="C930" s="41"/>
      <c r="D930" s="232" t="s">
        <v>192</v>
      </c>
      <c r="E930" s="41"/>
      <c r="F930" s="268" t="s">
        <v>1144</v>
      </c>
      <c r="G930" s="41"/>
      <c r="H930" s="41"/>
      <c r="I930" s="137"/>
      <c r="J930" s="41"/>
      <c r="K930" s="41"/>
      <c r="L930" s="45"/>
      <c r="M930" s="234"/>
      <c r="N930" s="235"/>
      <c r="O930" s="85"/>
      <c r="P930" s="85"/>
      <c r="Q930" s="85"/>
      <c r="R930" s="85"/>
      <c r="S930" s="85"/>
      <c r="T930" s="86"/>
      <c r="U930" s="39"/>
      <c r="V930" s="39"/>
      <c r="W930" s="39"/>
      <c r="X930" s="39"/>
      <c r="Y930" s="39"/>
      <c r="Z930" s="39"/>
      <c r="AA930" s="39"/>
      <c r="AB930" s="39"/>
      <c r="AC930" s="39"/>
      <c r="AD930" s="39"/>
      <c r="AE930" s="39"/>
      <c r="AT930" s="18" t="s">
        <v>192</v>
      </c>
      <c r="AU930" s="18" t="s">
        <v>87</v>
      </c>
    </row>
    <row r="931" s="13" customFormat="1">
      <c r="A931" s="13"/>
      <c r="B931" s="236"/>
      <c r="C931" s="237"/>
      <c r="D931" s="232" t="s">
        <v>177</v>
      </c>
      <c r="E931" s="238" t="s">
        <v>40</v>
      </c>
      <c r="F931" s="239" t="s">
        <v>214</v>
      </c>
      <c r="G931" s="237"/>
      <c r="H931" s="238" t="s">
        <v>40</v>
      </c>
      <c r="I931" s="240"/>
      <c r="J931" s="237"/>
      <c r="K931" s="237"/>
      <c r="L931" s="241"/>
      <c r="M931" s="242"/>
      <c r="N931" s="243"/>
      <c r="O931" s="243"/>
      <c r="P931" s="243"/>
      <c r="Q931" s="243"/>
      <c r="R931" s="243"/>
      <c r="S931" s="243"/>
      <c r="T931" s="244"/>
      <c r="U931" s="13"/>
      <c r="V931" s="13"/>
      <c r="W931" s="13"/>
      <c r="X931" s="13"/>
      <c r="Y931" s="13"/>
      <c r="Z931" s="13"/>
      <c r="AA931" s="13"/>
      <c r="AB931" s="13"/>
      <c r="AC931" s="13"/>
      <c r="AD931" s="13"/>
      <c r="AE931" s="13"/>
      <c r="AT931" s="245" t="s">
        <v>177</v>
      </c>
      <c r="AU931" s="245" t="s">
        <v>87</v>
      </c>
      <c r="AV931" s="13" t="s">
        <v>85</v>
      </c>
      <c r="AW931" s="13" t="s">
        <v>38</v>
      </c>
      <c r="AX931" s="13" t="s">
        <v>77</v>
      </c>
      <c r="AY931" s="245" t="s">
        <v>165</v>
      </c>
    </row>
    <row r="932" s="14" customFormat="1">
      <c r="A932" s="14"/>
      <c r="B932" s="246"/>
      <c r="C932" s="247"/>
      <c r="D932" s="232" t="s">
        <v>177</v>
      </c>
      <c r="E932" s="248" t="s">
        <v>40</v>
      </c>
      <c r="F932" s="249" t="s">
        <v>1136</v>
      </c>
      <c r="G932" s="247"/>
      <c r="H932" s="250">
        <v>14.4</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177</v>
      </c>
      <c r="AU932" s="256" t="s">
        <v>87</v>
      </c>
      <c r="AV932" s="14" t="s">
        <v>87</v>
      </c>
      <c r="AW932" s="14" t="s">
        <v>38</v>
      </c>
      <c r="AX932" s="14" t="s">
        <v>77</v>
      </c>
      <c r="AY932" s="256" t="s">
        <v>165</v>
      </c>
    </row>
    <row r="933" s="15" customFormat="1">
      <c r="A933" s="15"/>
      <c r="B933" s="257"/>
      <c r="C933" s="258"/>
      <c r="D933" s="232" t="s">
        <v>177</v>
      </c>
      <c r="E933" s="259" t="s">
        <v>40</v>
      </c>
      <c r="F933" s="260" t="s">
        <v>186</v>
      </c>
      <c r="G933" s="258"/>
      <c r="H933" s="261">
        <v>14.4</v>
      </c>
      <c r="I933" s="262"/>
      <c r="J933" s="258"/>
      <c r="K933" s="258"/>
      <c r="L933" s="263"/>
      <c r="M933" s="264"/>
      <c r="N933" s="265"/>
      <c r="O933" s="265"/>
      <c r="P933" s="265"/>
      <c r="Q933" s="265"/>
      <c r="R933" s="265"/>
      <c r="S933" s="265"/>
      <c r="T933" s="266"/>
      <c r="U933" s="15"/>
      <c r="V933" s="15"/>
      <c r="W933" s="15"/>
      <c r="X933" s="15"/>
      <c r="Y933" s="15"/>
      <c r="Z933" s="15"/>
      <c r="AA933" s="15"/>
      <c r="AB933" s="15"/>
      <c r="AC933" s="15"/>
      <c r="AD933" s="15"/>
      <c r="AE933" s="15"/>
      <c r="AT933" s="267" t="s">
        <v>177</v>
      </c>
      <c r="AU933" s="267" t="s">
        <v>87</v>
      </c>
      <c r="AV933" s="15" t="s">
        <v>173</v>
      </c>
      <c r="AW933" s="15" t="s">
        <v>38</v>
      </c>
      <c r="AX933" s="15" t="s">
        <v>85</v>
      </c>
      <c r="AY933" s="267" t="s">
        <v>165</v>
      </c>
    </row>
    <row r="934" s="2" customFormat="1" ht="24" customHeight="1">
      <c r="A934" s="39"/>
      <c r="B934" s="40"/>
      <c r="C934" s="219" t="s">
        <v>1155</v>
      </c>
      <c r="D934" s="219" t="s">
        <v>168</v>
      </c>
      <c r="E934" s="220" t="s">
        <v>1156</v>
      </c>
      <c r="F934" s="221" t="s">
        <v>1157</v>
      </c>
      <c r="G934" s="222" t="s">
        <v>171</v>
      </c>
      <c r="H934" s="223">
        <v>30.300000000000001</v>
      </c>
      <c r="I934" s="224"/>
      <c r="J934" s="225">
        <f>ROUND(I934*H934,2)</f>
        <v>0</v>
      </c>
      <c r="K934" s="221" t="s">
        <v>172</v>
      </c>
      <c r="L934" s="45"/>
      <c r="M934" s="226" t="s">
        <v>40</v>
      </c>
      <c r="N934" s="227" t="s">
        <v>48</v>
      </c>
      <c r="O934" s="85"/>
      <c r="P934" s="228">
        <f>O934*H934</f>
        <v>0</v>
      </c>
      <c r="Q934" s="228">
        <v>0</v>
      </c>
      <c r="R934" s="228">
        <f>Q934*H934</f>
        <v>0</v>
      </c>
      <c r="S934" s="228">
        <v>0.0030000000000000001</v>
      </c>
      <c r="T934" s="229">
        <f>S934*H934</f>
        <v>0.090900000000000009</v>
      </c>
      <c r="U934" s="39"/>
      <c r="V934" s="39"/>
      <c r="W934" s="39"/>
      <c r="X934" s="39"/>
      <c r="Y934" s="39"/>
      <c r="Z934" s="39"/>
      <c r="AA934" s="39"/>
      <c r="AB934" s="39"/>
      <c r="AC934" s="39"/>
      <c r="AD934" s="39"/>
      <c r="AE934" s="39"/>
      <c r="AR934" s="230" t="s">
        <v>295</v>
      </c>
      <c r="AT934" s="230" t="s">
        <v>168</v>
      </c>
      <c r="AU934" s="230" t="s">
        <v>87</v>
      </c>
      <c r="AY934" s="18" t="s">
        <v>165</v>
      </c>
      <c r="BE934" s="231">
        <f>IF(N934="základní",J934,0)</f>
        <v>0</v>
      </c>
      <c r="BF934" s="231">
        <f>IF(N934="snížená",J934,0)</f>
        <v>0</v>
      </c>
      <c r="BG934" s="231">
        <f>IF(N934="zákl. přenesená",J934,0)</f>
        <v>0</v>
      </c>
      <c r="BH934" s="231">
        <f>IF(N934="sníž. přenesená",J934,0)</f>
        <v>0</v>
      </c>
      <c r="BI934" s="231">
        <f>IF(N934="nulová",J934,0)</f>
        <v>0</v>
      </c>
      <c r="BJ934" s="18" t="s">
        <v>85</v>
      </c>
      <c r="BK934" s="231">
        <f>ROUND(I934*H934,2)</f>
        <v>0</v>
      </c>
      <c r="BL934" s="18" t="s">
        <v>295</v>
      </c>
      <c r="BM934" s="230" t="s">
        <v>1158</v>
      </c>
    </row>
    <row r="935" s="2" customFormat="1">
      <c r="A935" s="39"/>
      <c r="B935" s="40"/>
      <c r="C935" s="41"/>
      <c r="D935" s="232" t="s">
        <v>175</v>
      </c>
      <c r="E935" s="41"/>
      <c r="F935" s="233" t="s">
        <v>1159</v>
      </c>
      <c r="G935" s="41"/>
      <c r="H935" s="41"/>
      <c r="I935" s="137"/>
      <c r="J935" s="41"/>
      <c r="K935" s="41"/>
      <c r="L935" s="45"/>
      <c r="M935" s="234"/>
      <c r="N935" s="235"/>
      <c r="O935" s="85"/>
      <c r="P935" s="85"/>
      <c r="Q935" s="85"/>
      <c r="R935" s="85"/>
      <c r="S935" s="85"/>
      <c r="T935" s="86"/>
      <c r="U935" s="39"/>
      <c r="V935" s="39"/>
      <c r="W935" s="39"/>
      <c r="X935" s="39"/>
      <c r="Y935" s="39"/>
      <c r="Z935" s="39"/>
      <c r="AA935" s="39"/>
      <c r="AB935" s="39"/>
      <c r="AC935" s="39"/>
      <c r="AD935" s="39"/>
      <c r="AE935" s="39"/>
      <c r="AT935" s="18" t="s">
        <v>175</v>
      </c>
      <c r="AU935" s="18" t="s">
        <v>87</v>
      </c>
    </row>
    <row r="936" s="13" customFormat="1">
      <c r="A936" s="13"/>
      <c r="B936" s="236"/>
      <c r="C936" s="237"/>
      <c r="D936" s="232" t="s">
        <v>177</v>
      </c>
      <c r="E936" s="238" t="s">
        <v>40</v>
      </c>
      <c r="F936" s="239" t="s">
        <v>208</v>
      </c>
      <c r="G936" s="237"/>
      <c r="H936" s="238" t="s">
        <v>40</v>
      </c>
      <c r="I936" s="240"/>
      <c r="J936" s="237"/>
      <c r="K936" s="237"/>
      <c r="L936" s="241"/>
      <c r="M936" s="242"/>
      <c r="N936" s="243"/>
      <c r="O936" s="243"/>
      <c r="P936" s="243"/>
      <c r="Q936" s="243"/>
      <c r="R936" s="243"/>
      <c r="S936" s="243"/>
      <c r="T936" s="244"/>
      <c r="U936" s="13"/>
      <c r="V936" s="13"/>
      <c r="W936" s="13"/>
      <c r="X936" s="13"/>
      <c r="Y936" s="13"/>
      <c r="Z936" s="13"/>
      <c r="AA936" s="13"/>
      <c r="AB936" s="13"/>
      <c r="AC936" s="13"/>
      <c r="AD936" s="13"/>
      <c r="AE936" s="13"/>
      <c r="AT936" s="245" t="s">
        <v>177</v>
      </c>
      <c r="AU936" s="245" t="s">
        <v>87</v>
      </c>
      <c r="AV936" s="13" t="s">
        <v>85</v>
      </c>
      <c r="AW936" s="13" t="s">
        <v>38</v>
      </c>
      <c r="AX936" s="13" t="s">
        <v>77</v>
      </c>
      <c r="AY936" s="245" t="s">
        <v>165</v>
      </c>
    </row>
    <row r="937" s="14" customFormat="1">
      <c r="A937" s="14"/>
      <c r="B937" s="246"/>
      <c r="C937" s="247"/>
      <c r="D937" s="232" t="s">
        <v>177</v>
      </c>
      <c r="E937" s="248" t="s">
        <v>40</v>
      </c>
      <c r="F937" s="249" t="s">
        <v>1116</v>
      </c>
      <c r="G937" s="247"/>
      <c r="H937" s="250">
        <v>2.3999999999999999</v>
      </c>
      <c r="I937" s="251"/>
      <c r="J937" s="247"/>
      <c r="K937" s="247"/>
      <c r="L937" s="252"/>
      <c r="M937" s="253"/>
      <c r="N937" s="254"/>
      <c r="O937" s="254"/>
      <c r="P937" s="254"/>
      <c r="Q937" s="254"/>
      <c r="R937" s="254"/>
      <c r="S937" s="254"/>
      <c r="T937" s="255"/>
      <c r="U937" s="14"/>
      <c r="V937" s="14"/>
      <c r="W937" s="14"/>
      <c r="X937" s="14"/>
      <c r="Y937" s="14"/>
      <c r="Z937" s="14"/>
      <c r="AA937" s="14"/>
      <c r="AB937" s="14"/>
      <c r="AC937" s="14"/>
      <c r="AD937" s="14"/>
      <c r="AE937" s="14"/>
      <c r="AT937" s="256" t="s">
        <v>177</v>
      </c>
      <c r="AU937" s="256" t="s">
        <v>87</v>
      </c>
      <c r="AV937" s="14" t="s">
        <v>87</v>
      </c>
      <c r="AW937" s="14" t="s">
        <v>38</v>
      </c>
      <c r="AX937" s="14" t="s">
        <v>77</v>
      </c>
      <c r="AY937" s="256" t="s">
        <v>165</v>
      </c>
    </row>
    <row r="938" s="13" customFormat="1">
      <c r="A938" s="13"/>
      <c r="B938" s="236"/>
      <c r="C938" s="237"/>
      <c r="D938" s="232" t="s">
        <v>177</v>
      </c>
      <c r="E938" s="238" t="s">
        <v>40</v>
      </c>
      <c r="F938" s="239" t="s">
        <v>210</v>
      </c>
      <c r="G938" s="237"/>
      <c r="H938" s="238" t="s">
        <v>40</v>
      </c>
      <c r="I938" s="240"/>
      <c r="J938" s="237"/>
      <c r="K938" s="237"/>
      <c r="L938" s="241"/>
      <c r="M938" s="242"/>
      <c r="N938" s="243"/>
      <c r="O938" s="243"/>
      <c r="P938" s="243"/>
      <c r="Q938" s="243"/>
      <c r="R938" s="243"/>
      <c r="S938" s="243"/>
      <c r="T938" s="244"/>
      <c r="U938" s="13"/>
      <c r="V938" s="13"/>
      <c r="W938" s="13"/>
      <c r="X938" s="13"/>
      <c r="Y938" s="13"/>
      <c r="Z938" s="13"/>
      <c r="AA938" s="13"/>
      <c r="AB938" s="13"/>
      <c r="AC938" s="13"/>
      <c r="AD938" s="13"/>
      <c r="AE938" s="13"/>
      <c r="AT938" s="245" t="s">
        <v>177</v>
      </c>
      <c r="AU938" s="245" t="s">
        <v>87</v>
      </c>
      <c r="AV938" s="13" t="s">
        <v>85</v>
      </c>
      <c r="AW938" s="13" t="s">
        <v>38</v>
      </c>
      <c r="AX938" s="13" t="s">
        <v>77</v>
      </c>
      <c r="AY938" s="245" t="s">
        <v>165</v>
      </c>
    </row>
    <row r="939" s="14" customFormat="1">
      <c r="A939" s="14"/>
      <c r="B939" s="246"/>
      <c r="C939" s="247"/>
      <c r="D939" s="232" t="s">
        <v>177</v>
      </c>
      <c r="E939" s="248" t="s">
        <v>40</v>
      </c>
      <c r="F939" s="249" t="s">
        <v>334</v>
      </c>
      <c r="G939" s="247"/>
      <c r="H939" s="250">
        <v>2</v>
      </c>
      <c r="I939" s="251"/>
      <c r="J939" s="247"/>
      <c r="K939" s="247"/>
      <c r="L939" s="252"/>
      <c r="M939" s="253"/>
      <c r="N939" s="254"/>
      <c r="O939" s="254"/>
      <c r="P939" s="254"/>
      <c r="Q939" s="254"/>
      <c r="R939" s="254"/>
      <c r="S939" s="254"/>
      <c r="T939" s="255"/>
      <c r="U939" s="14"/>
      <c r="V939" s="14"/>
      <c r="W939" s="14"/>
      <c r="X939" s="14"/>
      <c r="Y939" s="14"/>
      <c r="Z939" s="14"/>
      <c r="AA939" s="14"/>
      <c r="AB939" s="14"/>
      <c r="AC939" s="14"/>
      <c r="AD939" s="14"/>
      <c r="AE939" s="14"/>
      <c r="AT939" s="256" t="s">
        <v>177</v>
      </c>
      <c r="AU939" s="256" t="s">
        <v>87</v>
      </c>
      <c r="AV939" s="14" t="s">
        <v>87</v>
      </c>
      <c r="AW939" s="14" t="s">
        <v>38</v>
      </c>
      <c r="AX939" s="14" t="s">
        <v>77</v>
      </c>
      <c r="AY939" s="256" t="s">
        <v>165</v>
      </c>
    </row>
    <row r="940" s="13" customFormat="1">
      <c r="A940" s="13"/>
      <c r="B940" s="236"/>
      <c r="C940" s="237"/>
      <c r="D940" s="232" t="s">
        <v>177</v>
      </c>
      <c r="E940" s="238" t="s">
        <v>40</v>
      </c>
      <c r="F940" s="239" t="s">
        <v>212</v>
      </c>
      <c r="G940" s="237"/>
      <c r="H940" s="238" t="s">
        <v>40</v>
      </c>
      <c r="I940" s="240"/>
      <c r="J940" s="237"/>
      <c r="K940" s="237"/>
      <c r="L940" s="241"/>
      <c r="M940" s="242"/>
      <c r="N940" s="243"/>
      <c r="O940" s="243"/>
      <c r="P940" s="243"/>
      <c r="Q940" s="243"/>
      <c r="R940" s="243"/>
      <c r="S940" s="243"/>
      <c r="T940" s="244"/>
      <c r="U940" s="13"/>
      <c r="V940" s="13"/>
      <c r="W940" s="13"/>
      <c r="X940" s="13"/>
      <c r="Y940" s="13"/>
      <c r="Z940" s="13"/>
      <c r="AA940" s="13"/>
      <c r="AB940" s="13"/>
      <c r="AC940" s="13"/>
      <c r="AD940" s="13"/>
      <c r="AE940" s="13"/>
      <c r="AT940" s="245" t="s">
        <v>177</v>
      </c>
      <c r="AU940" s="245" t="s">
        <v>87</v>
      </c>
      <c r="AV940" s="13" t="s">
        <v>85</v>
      </c>
      <c r="AW940" s="13" t="s">
        <v>38</v>
      </c>
      <c r="AX940" s="13" t="s">
        <v>77</v>
      </c>
      <c r="AY940" s="245" t="s">
        <v>165</v>
      </c>
    </row>
    <row r="941" s="14" customFormat="1">
      <c r="A941" s="14"/>
      <c r="B941" s="246"/>
      <c r="C941" s="247"/>
      <c r="D941" s="232" t="s">
        <v>177</v>
      </c>
      <c r="E941" s="248" t="s">
        <v>40</v>
      </c>
      <c r="F941" s="249" t="s">
        <v>1117</v>
      </c>
      <c r="G941" s="247"/>
      <c r="H941" s="250">
        <v>11.5</v>
      </c>
      <c r="I941" s="251"/>
      <c r="J941" s="247"/>
      <c r="K941" s="247"/>
      <c r="L941" s="252"/>
      <c r="M941" s="253"/>
      <c r="N941" s="254"/>
      <c r="O941" s="254"/>
      <c r="P941" s="254"/>
      <c r="Q941" s="254"/>
      <c r="R941" s="254"/>
      <c r="S941" s="254"/>
      <c r="T941" s="255"/>
      <c r="U941" s="14"/>
      <c r="V941" s="14"/>
      <c r="W941" s="14"/>
      <c r="X941" s="14"/>
      <c r="Y941" s="14"/>
      <c r="Z941" s="14"/>
      <c r="AA941" s="14"/>
      <c r="AB941" s="14"/>
      <c r="AC941" s="14"/>
      <c r="AD941" s="14"/>
      <c r="AE941" s="14"/>
      <c r="AT941" s="256" t="s">
        <v>177</v>
      </c>
      <c r="AU941" s="256" t="s">
        <v>87</v>
      </c>
      <c r="AV941" s="14" t="s">
        <v>87</v>
      </c>
      <c r="AW941" s="14" t="s">
        <v>38</v>
      </c>
      <c r="AX941" s="14" t="s">
        <v>77</v>
      </c>
      <c r="AY941" s="256" t="s">
        <v>165</v>
      </c>
    </row>
    <row r="942" s="13" customFormat="1">
      <c r="A942" s="13"/>
      <c r="B942" s="236"/>
      <c r="C942" s="237"/>
      <c r="D942" s="232" t="s">
        <v>177</v>
      </c>
      <c r="E942" s="238" t="s">
        <v>40</v>
      </c>
      <c r="F942" s="239" t="s">
        <v>214</v>
      </c>
      <c r="G942" s="237"/>
      <c r="H942" s="238" t="s">
        <v>40</v>
      </c>
      <c r="I942" s="240"/>
      <c r="J942" s="237"/>
      <c r="K942" s="237"/>
      <c r="L942" s="241"/>
      <c r="M942" s="242"/>
      <c r="N942" s="243"/>
      <c r="O942" s="243"/>
      <c r="P942" s="243"/>
      <c r="Q942" s="243"/>
      <c r="R942" s="243"/>
      <c r="S942" s="243"/>
      <c r="T942" s="244"/>
      <c r="U942" s="13"/>
      <c r="V942" s="13"/>
      <c r="W942" s="13"/>
      <c r="X942" s="13"/>
      <c r="Y942" s="13"/>
      <c r="Z942" s="13"/>
      <c r="AA942" s="13"/>
      <c r="AB942" s="13"/>
      <c r="AC942" s="13"/>
      <c r="AD942" s="13"/>
      <c r="AE942" s="13"/>
      <c r="AT942" s="245" t="s">
        <v>177</v>
      </c>
      <c r="AU942" s="245" t="s">
        <v>87</v>
      </c>
      <c r="AV942" s="13" t="s">
        <v>85</v>
      </c>
      <c r="AW942" s="13" t="s">
        <v>38</v>
      </c>
      <c r="AX942" s="13" t="s">
        <v>77</v>
      </c>
      <c r="AY942" s="245" t="s">
        <v>165</v>
      </c>
    </row>
    <row r="943" s="14" customFormat="1">
      <c r="A943" s="14"/>
      <c r="B943" s="246"/>
      <c r="C943" s="247"/>
      <c r="D943" s="232" t="s">
        <v>177</v>
      </c>
      <c r="E943" s="248" t="s">
        <v>40</v>
      </c>
      <c r="F943" s="249" t="s">
        <v>1136</v>
      </c>
      <c r="G943" s="247"/>
      <c r="H943" s="250">
        <v>14.4</v>
      </c>
      <c r="I943" s="251"/>
      <c r="J943" s="247"/>
      <c r="K943" s="247"/>
      <c r="L943" s="252"/>
      <c r="M943" s="253"/>
      <c r="N943" s="254"/>
      <c r="O943" s="254"/>
      <c r="P943" s="254"/>
      <c r="Q943" s="254"/>
      <c r="R943" s="254"/>
      <c r="S943" s="254"/>
      <c r="T943" s="255"/>
      <c r="U943" s="14"/>
      <c r="V943" s="14"/>
      <c r="W943" s="14"/>
      <c r="X943" s="14"/>
      <c r="Y943" s="14"/>
      <c r="Z943" s="14"/>
      <c r="AA943" s="14"/>
      <c r="AB943" s="14"/>
      <c r="AC943" s="14"/>
      <c r="AD943" s="14"/>
      <c r="AE943" s="14"/>
      <c r="AT943" s="256" t="s">
        <v>177</v>
      </c>
      <c r="AU943" s="256" t="s">
        <v>87</v>
      </c>
      <c r="AV943" s="14" t="s">
        <v>87</v>
      </c>
      <c r="AW943" s="14" t="s">
        <v>38</v>
      </c>
      <c r="AX943" s="14" t="s">
        <v>77</v>
      </c>
      <c r="AY943" s="256" t="s">
        <v>165</v>
      </c>
    </row>
    <row r="944" s="15" customFormat="1">
      <c r="A944" s="15"/>
      <c r="B944" s="257"/>
      <c r="C944" s="258"/>
      <c r="D944" s="232" t="s">
        <v>177</v>
      </c>
      <c r="E944" s="259" t="s">
        <v>40</v>
      </c>
      <c r="F944" s="260" t="s">
        <v>186</v>
      </c>
      <c r="G944" s="258"/>
      <c r="H944" s="261">
        <v>30.300000000000001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177</v>
      </c>
      <c r="AU944" s="267" t="s">
        <v>87</v>
      </c>
      <c r="AV944" s="15" t="s">
        <v>173</v>
      </c>
      <c r="AW944" s="15" t="s">
        <v>38</v>
      </c>
      <c r="AX944" s="15" t="s">
        <v>85</v>
      </c>
      <c r="AY944" s="267" t="s">
        <v>165</v>
      </c>
    </row>
    <row r="945" s="2" customFormat="1" ht="16.5" customHeight="1">
      <c r="A945" s="39"/>
      <c r="B945" s="40"/>
      <c r="C945" s="219" t="s">
        <v>1160</v>
      </c>
      <c r="D945" s="219" t="s">
        <v>168</v>
      </c>
      <c r="E945" s="220" t="s">
        <v>1161</v>
      </c>
      <c r="F945" s="221" t="s">
        <v>1162</v>
      </c>
      <c r="G945" s="222" t="s">
        <v>171</v>
      </c>
      <c r="H945" s="223">
        <v>14.4</v>
      </c>
      <c r="I945" s="224"/>
      <c r="J945" s="225">
        <f>ROUND(I945*H945,2)</f>
        <v>0</v>
      </c>
      <c r="K945" s="221" t="s">
        <v>172</v>
      </c>
      <c r="L945" s="45"/>
      <c r="M945" s="226" t="s">
        <v>40</v>
      </c>
      <c r="N945" s="227" t="s">
        <v>48</v>
      </c>
      <c r="O945" s="85"/>
      <c r="P945" s="228">
        <f>O945*H945</f>
        <v>0</v>
      </c>
      <c r="Q945" s="228">
        <v>0.00029999999999999997</v>
      </c>
      <c r="R945" s="228">
        <f>Q945*H945</f>
        <v>0.0043200000000000001</v>
      </c>
      <c r="S945" s="228">
        <v>0</v>
      </c>
      <c r="T945" s="229">
        <f>S945*H945</f>
        <v>0</v>
      </c>
      <c r="U945" s="39"/>
      <c r="V945" s="39"/>
      <c r="W945" s="39"/>
      <c r="X945" s="39"/>
      <c r="Y945" s="39"/>
      <c r="Z945" s="39"/>
      <c r="AA945" s="39"/>
      <c r="AB945" s="39"/>
      <c r="AC945" s="39"/>
      <c r="AD945" s="39"/>
      <c r="AE945" s="39"/>
      <c r="AR945" s="230" t="s">
        <v>295</v>
      </c>
      <c r="AT945" s="230" t="s">
        <v>168</v>
      </c>
      <c r="AU945" s="230" t="s">
        <v>87</v>
      </c>
      <c r="AY945" s="18" t="s">
        <v>165</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295</v>
      </c>
      <c r="BM945" s="230" t="s">
        <v>1163</v>
      </c>
    </row>
    <row r="946" s="2" customFormat="1">
      <c r="A946" s="39"/>
      <c r="B946" s="40"/>
      <c r="C946" s="41"/>
      <c r="D946" s="232" t="s">
        <v>175</v>
      </c>
      <c r="E946" s="41"/>
      <c r="F946" s="233" t="s">
        <v>1164</v>
      </c>
      <c r="G946" s="41"/>
      <c r="H946" s="41"/>
      <c r="I946" s="137"/>
      <c r="J946" s="41"/>
      <c r="K946" s="41"/>
      <c r="L946" s="45"/>
      <c r="M946" s="234"/>
      <c r="N946" s="235"/>
      <c r="O946" s="85"/>
      <c r="P946" s="85"/>
      <c r="Q946" s="85"/>
      <c r="R946" s="85"/>
      <c r="S946" s="85"/>
      <c r="T946" s="86"/>
      <c r="U946" s="39"/>
      <c r="V946" s="39"/>
      <c r="W946" s="39"/>
      <c r="X946" s="39"/>
      <c r="Y946" s="39"/>
      <c r="Z946" s="39"/>
      <c r="AA946" s="39"/>
      <c r="AB946" s="39"/>
      <c r="AC946" s="39"/>
      <c r="AD946" s="39"/>
      <c r="AE946" s="39"/>
      <c r="AT946" s="18" t="s">
        <v>175</v>
      </c>
      <c r="AU946" s="18" t="s">
        <v>87</v>
      </c>
    </row>
    <row r="947" s="13" customFormat="1">
      <c r="A947" s="13"/>
      <c r="B947" s="236"/>
      <c r="C947" s="237"/>
      <c r="D947" s="232" t="s">
        <v>177</v>
      </c>
      <c r="E947" s="238" t="s">
        <v>40</v>
      </c>
      <c r="F947" s="239" t="s">
        <v>214</v>
      </c>
      <c r="G947" s="237"/>
      <c r="H947" s="238" t="s">
        <v>40</v>
      </c>
      <c r="I947" s="240"/>
      <c r="J947" s="237"/>
      <c r="K947" s="237"/>
      <c r="L947" s="241"/>
      <c r="M947" s="242"/>
      <c r="N947" s="243"/>
      <c r="O947" s="243"/>
      <c r="P947" s="243"/>
      <c r="Q947" s="243"/>
      <c r="R947" s="243"/>
      <c r="S947" s="243"/>
      <c r="T947" s="244"/>
      <c r="U947" s="13"/>
      <c r="V947" s="13"/>
      <c r="W947" s="13"/>
      <c r="X947" s="13"/>
      <c r="Y947" s="13"/>
      <c r="Z947" s="13"/>
      <c r="AA947" s="13"/>
      <c r="AB947" s="13"/>
      <c r="AC947" s="13"/>
      <c r="AD947" s="13"/>
      <c r="AE947" s="13"/>
      <c r="AT947" s="245" t="s">
        <v>177</v>
      </c>
      <c r="AU947" s="245" t="s">
        <v>87</v>
      </c>
      <c r="AV947" s="13" t="s">
        <v>85</v>
      </c>
      <c r="AW947" s="13" t="s">
        <v>38</v>
      </c>
      <c r="AX947" s="13" t="s">
        <v>77</v>
      </c>
      <c r="AY947" s="245" t="s">
        <v>165</v>
      </c>
    </row>
    <row r="948" s="14" customFormat="1">
      <c r="A948" s="14"/>
      <c r="B948" s="246"/>
      <c r="C948" s="247"/>
      <c r="D948" s="232" t="s">
        <v>177</v>
      </c>
      <c r="E948" s="248" t="s">
        <v>40</v>
      </c>
      <c r="F948" s="249" t="s">
        <v>1136</v>
      </c>
      <c r="G948" s="247"/>
      <c r="H948" s="250">
        <v>14.4</v>
      </c>
      <c r="I948" s="251"/>
      <c r="J948" s="247"/>
      <c r="K948" s="247"/>
      <c r="L948" s="252"/>
      <c r="M948" s="253"/>
      <c r="N948" s="254"/>
      <c r="O948" s="254"/>
      <c r="P948" s="254"/>
      <c r="Q948" s="254"/>
      <c r="R948" s="254"/>
      <c r="S948" s="254"/>
      <c r="T948" s="255"/>
      <c r="U948" s="14"/>
      <c r="V948" s="14"/>
      <c r="W948" s="14"/>
      <c r="X948" s="14"/>
      <c r="Y948" s="14"/>
      <c r="Z948" s="14"/>
      <c r="AA948" s="14"/>
      <c r="AB948" s="14"/>
      <c r="AC948" s="14"/>
      <c r="AD948" s="14"/>
      <c r="AE948" s="14"/>
      <c r="AT948" s="256" t="s">
        <v>177</v>
      </c>
      <c r="AU948" s="256" t="s">
        <v>87</v>
      </c>
      <c r="AV948" s="14" t="s">
        <v>87</v>
      </c>
      <c r="AW948" s="14" t="s">
        <v>38</v>
      </c>
      <c r="AX948" s="14" t="s">
        <v>77</v>
      </c>
      <c r="AY948" s="256" t="s">
        <v>165</v>
      </c>
    </row>
    <row r="949" s="15" customFormat="1">
      <c r="A949" s="15"/>
      <c r="B949" s="257"/>
      <c r="C949" s="258"/>
      <c r="D949" s="232" t="s">
        <v>177</v>
      </c>
      <c r="E949" s="259" t="s">
        <v>40</v>
      </c>
      <c r="F949" s="260" t="s">
        <v>186</v>
      </c>
      <c r="G949" s="258"/>
      <c r="H949" s="261">
        <v>14.4</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177</v>
      </c>
      <c r="AU949" s="267" t="s">
        <v>87</v>
      </c>
      <c r="AV949" s="15" t="s">
        <v>173</v>
      </c>
      <c r="AW949" s="15" t="s">
        <v>38</v>
      </c>
      <c r="AX949" s="15" t="s">
        <v>85</v>
      </c>
      <c r="AY949" s="267" t="s">
        <v>165</v>
      </c>
    </row>
    <row r="950" s="2" customFormat="1" ht="16.5" customHeight="1">
      <c r="A950" s="39"/>
      <c r="B950" s="40"/>
      <c r="C950" s="269" t="s">
        <v>1165</v>
      </c>
      <c r="D950" s="269" t="s">
        <v>296</v>
      </c>
      <c r="E950" s="270" t="s">
        <v>1166</v>
      </c>
      <c r="F950" s="271" t="s">
        <v>1167</v>
      </c>
      <c r="G950" s="272" t="s">
        <v>171</v>
      </c>
      <c r="H950" s="273">
        <v>15.84</v>
      </c>
      <c r="I950" s="274"/>
      <c r="J950" s="275">
        <f>ROUND(I950*H950,2)</f>
        <v>0</v>
      </c>
      <c r="K950" s="271" t="s">
        <v>172</v>
      </c>
      <c r="L950" s="276"/>
      <c r="M950" s="277" t="s">
        <v>40</v>
      </c>
      <c r="N950" s="278" t="s">
        <v>48</v>
      </c>
      <c r="O950" s="85"/>
      <c r="P950" s="228">
        <f>O950*H950</f>
        <v>0</v>
      </c>
      <c r="Q950" s="228">
        <v>0.0025600000000000002</v>
      </c>
      <c r="R950" s="228">
        <f>Q950*H950</f>
        <v>0.0405504</v>
      </c>
      <c r="S950" s="228">
        <v>0</v>
      </c>
      <c r="T950" s="229">
        <f>S950*H950</f>
        <v>0</v>
      </c>
      <c r="U950" s="39"/>
      <c r="V950" s="39"/>
      <c r="W950" s="39"/>
      <c r="X950" s="39"/>
      <c r="Y950" s="39"/>
      <c r="Z950" s="39"/>
      <c r="AA950" s="39"/>
      <c r="AB950" s="39"/>
      <c r="AC950" s="39"/>
      <c r="AD950" s="39"/>
      <c r="AE950" s="39"/>
      <c r="AR950" s="230" t="s">
        <v>413</v>
      </c>
      <c r="AT950" s="230" t="s">
        <v>296</v>
      </c>
      <c r="AU950" s="230" t="s">
        <v>87</v>
      </c>
      <c r="AY950" s="18" t="s">
        <v>165</v>
      </c>
      <c r="BE950" s="231">
        <f>IF(N950="základní",J950,0)</f>
        <v>0</v>
      </c>
      <c r="BF950" s="231">
        <f>IF(N950="snížená",J950,0)</f>
        <v>0</v>
      </c>
      <c r="BG950" s="231">
        <f>IF(N950="zákl. přenesená",J950,0)</f>
        <v>0</v>
      </c>
      <c r="BH950" s="231">
        <f>IF(N950="sníž. přenesená",J950,0)</f>
        <v>0</v>
      </c>
      <c r="BI950" s="231">
        <f>IF(N950="nulová",J950,0)</f>
        <v>0</v>
      </c>
      <c r="BJ950" s="18" t="s">
        <v>85</v>
      </c>
      <c r="BK950" s="231">
        <f>ROUND(I950*H950,2)</f>
        <v>0</v>
      </c>
      <c r="BL950" s="18" t="s">
        <v>295</v>
      </c>
      <c r="BM950" s="230" t="s">
        <v>1168</v>
      </c>
    </row>
    <row r="951" s="2" customFormat="1">
      <c r="A951" s="39"/>
      <c r="B951" s="40"/>
      <c r="C951" s="41"/>
      <c r="D951" s="232" t="s">
        <v>175</v>
      </c>
      <c r="E951" s="41"/>
      <c r="F951" s="233" t="s">
        <v>1167</v>
      </c>
      <c r="G951" s="41"/>
      <c r="H951" s="41"/>
      <c r="I951" s="137"/>
      <c r="J951" s="41"/>
      <c r="K951" s="41"/>
      <c r="L951" s="45"/>
      <c r="M951" s="234"/>
      <c r="N951" s="235"/>
      <c r="O951" s="85"/>
      <c r="P951" s="85"/>
      <c r="Q951" s="85"/>
      <c r="R951" s="85"/>
      <c r="S951" s="85"/>
      <c r="T951" s="86"/>
      <c r="U951" s="39"/>
      <c r="V951" s="39"/>
      <c r="W951" s="39"/>
      <c r="X951" s="39"/>
      <c r="Y951" s="39"/>
      <c r="Z951" s="39"/>
      <c r="AA951" s="39"/>
      <c r="AB951" s="39"/>
      <c r="AC951" s="39"/>
      <c r="AD951" s="39"/>
      <c r="AE951" s="39"/>
      <c r="AT951" s="18" t="s">
        <v>175</v>
      </c>
      <c r="AU951" s="18" t="s">
        <v>87</v>
      </c>
    </row>
    <row r="952" s="14" customFormat="1">
      <c r="A952" s="14"/>
      <c r="B952" s="246"/>
      <c r="C952" s="247"/>
      <c r="D952" s="232" t="s">
        <v>177</v>
      </c>
      <c r="E952" s="247"/>
      <c r="F952" s="249" t="s">
        <v>1169</v>
      </c>
      <c r="G952" s="247"/>
      <c r="H952" s="250">
        <v>15.84</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177</v>
      </c>
      <c r="AU952" s="256" t="s">
        <v>87</v>
      </c>
      <c r="AV952" s="14" t="s">
        <v>87</v>
      </c>
      <c r="AW952" s="14" t="s">
        <v>4</v>
      </c>
      <c r="AX952" s="14" t="s">
        <v>85</v>
      </c>
      <c r="AY952" s="256" t="s">
        <v>165</v>
      </c>
    </row>
    <row r="953" s="2" customFormat="1" ht="16.5" customHeight="1">
      <c r="A953" s="39"/>
      <c r="B953" s="40"/>
      <c r="C953" s="219" t="s">
        <v>1170</v>
      </c>
      <c r="D953" s="219" t="s">
        <v>168</v>
      </c>
      <c r="E953" s="220" t="s">
        <v>1171</v>
      </c>
      <c r="F953" s="221" t="s">
        <v>1172</v>
      </c>
      <c r="G953" s="222" t="s">
        <v>189</v>
      </c>
      <c r="H953" s="223">
        <v>16</v>
      </c>
      <c r="I953" s="224"/>
      <c r="J953" s="225">
        <f>ROUND(I953*H953,2)</f>
        <v>0</v>
      </c>
      <c r="K953" s="221" t="s">
        <v>172</v>
      </c>
      <c r="L953" s="45"/>
      <c r="M953" s="226" t="s">
        <v>40</v>
      </c>
      <c r="N953" s="227" t="s">
        <v>48</v>
      </c>
      <c r="O953" s="85"/>
      <c r="P953" s="228">
        <f>O953*H953</f>
        <v>0</v>
      </c>
      <c r="Q953" s="228">
        <v>1.0000000000000001E-05</v>
      </c>
      <c r="R953" s="228">
        <f>Q953*H953</f>
        <v>0.00016000000000000001</v>
      </c>
      <c r="S953" s="228">
        <v>0</v>
      </c>
      <c r="T953" s="229">
        <f>S953*H953</f>
        <v>0</v>
      </c>
      <c r="U953" s="39"/>
      <c r="V953" s="39"/>
      <c r="W953" s="39"/>
      <c r="X953" s="39"/>
      <c r="Y953" s="39"/>
      <c r="Z953" s="39"/>
      <c r="AA953" s="39"/>
      <c r="AB953" s="39"/>
      <c r="AC953" s="39"/>
      <c r="AD953" s="39"/>
      <c r="AE953" s="39"/>
      <c r="AR953" s="230" t="s">
        <v>295</v>
      </c>
      <c r="AT953" s="230" t="s">
        <v>168</v>
      </c>
      <c r="AU953" s="230" t="s">
        <v>87</v>
      </c>
      <c r="AY953" s="18" t="s">
        <v>165</v>
      </c>
      <c r="BE953" s="231">
        <f>IF(N953="základní",J953,0)</f>
        <v>0</v>
      </c>
      <c r="BF953" s="231">
        <f>IF(N953="snížená",J953,0)</f>
        <v>0</v>
      </c>
      <c r="BG953" s="231">
        <f>IF(N953="zákl. přenesená",J953,0)</f>
        <v>0</v>
      </c>
      <c r="BH953" s="231">
        <f>IF(N953="sníž. přenesená",J953,0)</f>
        <v>0</v>
      </c>
      <c r="BI953" s="231">
        <f>IF(N953="nulová",J953,0)</f>
        <v>0</v>
      </c>
      <c r="BJ953" s="18" t="s">
        <v>85</v>
      </c>
      <c r="BK953" s="231">
        <f>ROUND(I953*H953,2)</f>
        <v>0</v>
      </c>
      <c r="BL953" s="18" t="s">
        <v>295</v>
      </c>
      <c r="BM953" s="230" t="s">
        <v>1173</v>
      </c>
    </row>
    <row r="954" s="2" customFormat="1">
      <c r="A954" s="39"/>
      <c r="B954" s="40"/>
      <c r="C954" s="41"/>
      <c r="D954" s="232" t="s">
        <v>175</v>
      </c>
      <c r="E954" s="41"/>
      <c r="F954" s="233" t="s">
        <v>1174</v>
      </c>
      <c r="G954" s="41"/>
      <c r="H954" s="41"/>
      <c r="I954" s="137"/>
      <c r="J954" s="41"/>
      <c r="K954" s="41"/>
      <c r="L954" s="45"/>
      <c r="M954" s="234"/>
      <c r="N954" s="235"/>
      <c r="O954" s="85"/>
      <c r="P954" s="85"/>
      <c r="Q954" s="85"/>
      <c r="R954" s="85"/>
      <c r="S954" s="85"/>
      <c r="T954" s="86"/>
      <c r="U954" s="39"/>
      <c r="V954" s="39"/>
      <c r="W954" s="39"/>
      <c r="X954" s="39"/>
      <c r="Y954" s="39"/>
      <c r="Z954" s="39"/>
      <c r="AA954" s="39"/>
      <c r="AB954" s="39"/>
      <c r="AC954" s="39"/>
      <c r="AD954" s="39"/>
      <c r="AE954" s="39"/>
      <c r="AT954" s="18" t="s">
        <v>175</v>
      </c>
      <c r="AU954" s="18" t="s">
        <v>87</v>
      </c>
    </row>
    <row r="955" s="13" customFormat="1">
      <c r="A955" s="13"/>
      <c r="B955" s="236"/>
      <c r="C955" s="237"/>
      <c r="D955" s="232" t="s">
        <v>177</v>
      </c>
      <c r="E955" s="238" t="s">
        <v>40</v>
      </c>
      <c r="F955" s="239" t="s">
        <v>214</v>
      </c>
      <c r="G955" s="237"/>
      <c r="H955" s="238" t="s">
        <v>40</v>
      </c>
      <c r="I955" s="240"/>
      <c r="J955" s="237"/>
      <c r="K955" s="237"/>
      <c r="L955" s="241"/>
      <c r="M955" s="242"/>
      <c r="N955" s="243"/>
      <c r="O955" s="243"/>
      <c r="P955" s="243"/>
      <c r="Q955" s="243"/>
      <c r="R955" s="243"/>
      <c r="S955" s="243"/>
      <c r="T955" s="244"/>
      <c r="U955" s="13"/>
      <c r="V955" s="13"/>
      <c r="W955" s="13"/>
      <c r="X955" s="13"/>
      <c r="Y955" s="13"/>
      <c r="Z955" s="13"/>
      <c r="AA955" s="13"/>
      <c r="AB955" s="13"/>
      <c r="AC955" s="13"/>
      <c r="AD955" s="13"/>
      <c r="AE955" s="13"/>
      <c r="AT955" s="245" t="s">
        <v>177</v>
      </c>
      <c r="AU955" s="245" t="s">
        <v>87</v>
      </c>
      <c r="AV955" s="13" t="s">
        <v>85</v>
      </c>
      <c r="AW955" s="13" t="s">
        <v>38</v>
      </c>
      <c r="AX955" s="13" t="s">
        <v>77</v>
      </c>
      <c r="AY955" s="245" t="s">
        <v>165</v>
      </c>
    </row>
    <row r="956" s="14" customFormat="1">
      <c r="A956" s="14"/>
      <c r="B956" s="246"/>
      <c r="C956" s="247"/>
      <c r="D956" s="232" t="s">
        <v>177</v>
      </c>
      <c r="E956" s="248" t="s">
        <v>40</v>
      </c>
      <c r="F956" s="249" t="s">
        <v>1175</v>
      </c>
      <c r="G956" s="247"/>
      <c r="H956" s="250">
        <v>16</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177</v>
      </c>
      <c r="AU956" s="256" t="s">
        <v>87</v>
      </c>
      <c r="AV956" s="14" t="s">
        <v>87</v>
      </c>
      <c r="AW956" s="14" t="s">
        <v>38</v>
      </c>
      <c r="AX956" s="14" t="s">
        <v>77</v>
      </c>
      <c r="AY956" s="256" t="s">
        <v>165</v>
      </c>
    </row>
    <row r="957" s="15" customFormat="1">
      <c r="A957" s="15"/>
      <c r="B957" s="257"/>
      <c r="C957" s="258"/>
      <c r="D957" s="232" t="s">
        <v>177</v>
      </c>
      <c r="E957" s="259" t="s">
        <v>40</v>
      </c>
      <c r="F957" s="260" t="s">
        <v>186</v>
      </c>
      <c r="G957" s="258"/>
      <c r="H957" s="261">
        <v>16</v>
      </c>
      <c r="I957" s="262"/>
      <c r="J957" s="258"/>
      <c r="K957" s="258"/>
      <c r="L957" s="263"/>
      <c r="M957" s="264"/>
      <c r="N957" s="265"/>
      <c r="O957" s="265"/>
      <c r="P957" s="265"/>
      <c r="Q957" s="265"/>
      <c r="R957" s="265"/>
      <c r="S957" s="265"/>
      <c r="T957" s="266"/>
      <c r="U957" s="15"/>
      <c r="V957" s="15"/>
      <c r="W957" s="15"/>
      <c r="X957" s="15"/>
      <c r="Y957" s="15"/>
      <c r="Z957" s="15"/>
      <c r="AA957" s="15"/>
      <c r="AB957" s="15"/>
      <c r="AC957" s="15"/>
      <c r="AD957" s="15"/>
      <c r="AE957" s="15"/>
      <c r="AT957" s="267" t="s">
        <v>177</v>
      </c>
      <c r="AU957" s="267" t="s">
        <v>87</v>
      </c>
      <c r="AV957" s="15" t="s">
        <v>173</v>
      </c>
      <c r="AW957" s="15" t="s">
        <v>38</v>
      </c>
      <c r="AX957" s="15" t="s">
        <v>85</v>
      </c>
      <c r="AY957" s="267" t="s">
        <v>165</v>
      </c>
    </row>
    <row r="958" s="2" customFormat="1" ht="16.5" customHeight="1">
      <c r="A958" s="39"/>
      <c r="B958" s="40"/>
      <c r="C958" s="269" t="s">
        <v>1176</v>
      </c>
      <c r="D958" s="269" t="s">
        <v>296</v>
      </c>
      <c r="E958" s="270" t="s">
        <v>1177</v>
      </c>
      <c r="F958" s="271" t="s">
        <v>1178</v>
      </c>
      <c r="G958" s="272" t="s">
        <v>189</v>
      </c>
      <c r="H958" s="273">
        <v>16.32</v>
      </c>
      <c r="I958" s="274"/>
      <c r="J958" s="275">
        <f>ROUND(I958*H958,2)</f>
        <v>0</v>
      </c>
      <c r="K958" s="271" t="s">
        <v>172</v>
      </c>
      <c r="L958" s="276"/>
      <c r="M958" s="277" t="s">
        <v>40</v>
      </c>
      <c r="N958" s="278" t="s">
        <v>48</v>
      </c>
      <c r="O958" s="85"/>
      <c r="P958" s="228">
        <f>O958*H958</f>
        <v>0</v>
      </c>
      <c r="Q958" s="228">
        <v>0.00029999999999999997</v>
      </c>
      <c r="R958" s="228">
        <f>Q958*H958</f>
        <v>0.0048959999999999993</v>
      </c>
      <c r="S958" s="228">
        <v>0</v>
      </c>
      <c r="T958" s="229">
        <f>S958*H958</f>
        <v>0</v>
      </c>
      <c r="U958" s="39"/>
      <c r="V958" s="39"/>
      <c r="W958" s="39"/>
      <c r="X958" s="39"/>
      <c r="Y958" s="39"/>
      <c r="Z958" s="39"/>
      <c r="AA958" s="39"/>
      <c r="AB958" s="39"/>
      <c r="AC958" s="39"/>
      <c r="AD958" s="39"/>
      <c r="AE958" s="39"/>
      <c r="AR958" s="230" t="s">
        <v>413</v>
      </c>
      <c r="AT958" s="230" t="s">
        <v>296</v>
      </c>
      <c r="AU958" s="230" t="s">
        <v>87</v>
      </c>
      <c r="AY958" s="18" t="s">
        <v>165</v>
      </c>
      <c r="BE958" s="231">
        <f>IF(N958="základní",J958,0)</f>
        <v>0</v>
      </c>
      <c r="BF958" s="231">
        <f>IF(N958="snížená",J958,0)</f>
        <v>0</v>
      </c>
      <c r="BG958" s="231">
        <f>IF(N958="zákl. přenesená",J958,0)</f>
        <v>0</v>
      </c>
      <c r="BH958" s="231">
        <f>IF(N958="sníž. přenesená",J958,0)</f>
        <v>0</v>
      </c>
      <c r="BI958" s="231">
        <f>IF(N958="nulová",J958,0)</f>
        <v>0</v>
      </c>
      <c r="BJ958" s="18" t="s">
        <v>85</v>
      </c>
      <c r="BK958" s="231">
        <f>ROUND(I958*H958,2)</f>
        <v>0</v>
      </c>
      <c r="BL958" s="18" t="s">
        <v>295</v>
      </c>
      <c r="BM958" s="230" t="s">
        <v>1179</v>
      </c>
    </row>
    <row r="959" s="2" customFormat="1">
      <c r="A959" s="39"/>
      <c r="B959" s="40"/>
      <c r="C959" s="41"/>
      <c r="D959" s="232" t="s">
        <v>175</v>
      </c>
      <c r="E959" s="41"/>
      <c r="F959" s="233" t="s">
        <v>1178</v>
      </c>
      <c r="G959" s="41"/>
      <c r="H959" s="41"/>
      <c r="I959" s="137"/>
      <c r="J959" s="41"/>
      <c r="K959" s="41"/>
      <c r="L959" s="45"/>
      <c r="M959" s="234"/>
      <c r="N959" s="235"/>
      <c r="O959" s="85"/>
      <c r="P959" s="85"/>
      <c r="Q959" s="85"/>
      <c r="R959" s="85"/>
      <c r="S959" s="85"/>
      <c r="T959" s="86"/>
      <c r="U959" s="39"/>
      <c r="V959" s="39"/>
      <c r="W959" s="39"/>
      <c r="X959" s="39"/>
      <c r="Y959" s="39"/>
      <c r="Z959" s="39"/>
      <c r="AA959" s="39"/>
      <c r="AB959" s="39"/>
      <c r="AC959" s="39"/>
      <c r="AD959" s="39"/>
      <c r="AE959" s="39"/>
      <c r="AT959" s="18" t="s">
        <v>175</v>
      </c>
      <c r="AU959" s="18" t="s">
        <v>87</v>
      </c>
    </row>
    <row r="960" s="14" customFormat="1">
      <c r="A960" s="14"/>
      <c r="B960" s="246"/>
      <c r="C960" s="247"/>
      <c r="D960" s="232" t="s">
        <v>177</v>
      </c>
      <c r="E960" s="247"/>
      <c r="F960" s="249" t="s">
        <v>1180</v>
      </c>
      <c r="G960" s="247"/>
      <c r="H960" s="250">
        <v>16.32</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177</v>
      </c>
      <c r="AU960" s="256" t="s">
        <v>87</v>
      </c>
      <c r="AV960" s="14" t="s">
        <v>87</v>
      </c>
      <c r="AW960" s="14" t="s">
        <v>4</v>
      </c>
      <c r="AX960" s="14" t="s">
        <v>85</v>
      </c>
      <c r="AY960" s="256" t="s">
        <v>165</v>
      </c>
    </row>
    <row r="961" s="2" customFormat="1" ht="16.5" customHeight="1">
      <c r="A961" s="39"/>
      <c r="B961" s="40"/>
      <c r="C961" s="219" t="s">
        <v>1181</v>
      </c>
      <c r="D961" s="219" t="s">
        <v>168</v>
      </c>
      <c r="E961" s="220" t="s">
        <v>1182</v>
      </c>
      <c r="F961" s="221" t="s">
        <v>1183</v>
      </c>
      <c r="G961" s="222" t="s">
        <v>189</v>
      </c>
      <c r="H961" s="223">
        <v>0.80000000000000004</v>
      </c>
      <c r="I961" s="224"/>
      <c r="J961" s="225">
        <f>ROUND(I961*H961,2)</f>
        <v>0</v>
      </c>
      <c r="K961" s="221" t="s">
        <v>172</v>
      </c>
      <c r="L961" s="45"/>
      <c r="M961" s="226" t="s">
        <v>40</v>
      </c>
      <c r="N961" s="227" t="s">
        <v>48</v>
      </c>
      <c r="O961" s="85"/>
      <c r="P961" s="228">
        <f>O961*H961</f>
        <v>0</v>
      </c>
      <c r="Q961" s="228">
        <v>0</v>
      </c>
      <c r="R961" s="228">
        <f>Q961*H961</f>
        <v>0</v>
      </c>
      <c r="S961" s="228">
        <v>0</v>
      </c>
      <c r="T961" s="229">
        <f>S961*H961</f>
        <v>0</v>
      </c>
      <c r="U961" s="39"/>
      <c r="V961" s="39"/>
      <c r="W961" s="39"/>
      <c r="X961" s="39"/>
      <c r="Y961" s="39"/>
      <c r="Z961" s="39"/>
      <c r="AA961" s="39"/>
      <c r="AB961" s="39"/>
      <c r="AC961" s="39"/>
      <c r="AD961" s="39"/>
      <c r="AE961" s="39"/>
      <c r="AR961" s="230" t="s">
        <v>295</v>
      </c>
      <c r="AT961" s="230" t="s">
        <v>168</v>
      </c>
      <c r="AU961" s="230" t="s">
        <v>87</v>
      </c>
      <c r="AY961" s="18" t="s">
        <v>165</v>
      </c>
      <c r="BE961" s="231">
        <f>IF(N961="základní",J961,0)</f>
        <v>0</v>
      </c>
      <c r="BF961" s="231">
        <f>IF(N961="snížená",J961,0)</f>
        <v>0</v>
      </c>
      <c r="BG961" s="231">
        <f>IF(N961="zákl. přenesená",J961,0)</f>
        <v>0</v>
      </c>
      <c r="BH961" s="231">
        <f>IF(N961="sníž. přenesená",J961,0)</f>
        <v>0</v>
      </c>
      <c r="BI961" s="231">
        <f>IF(N961="nulová",J961,0)</f>
        <v>0</v>
      </c>
      <c r="BJ961" s="18" t="s">
        <v>85</v>
      </c>
      <c r="BK961" s="231">
        <f>ROUND(I961*H961,2)</f>
        <v>0</v>
      </c>
      <c r="BL961" s="18" t="s">
        <v>295</v>
      </c>
      <c r="BM961" s="230" t="s">
        <v>1184</v>
      </c>
    </row>
    <row r="962" s="2" customFormat="1">
      <c r="A962" s="39"/>
      <c r="B962" s="40"/>
      <c r="C962" s="41"/>
      <c r="D962" s="232" t="s">
        <v>175</v>
      </c>
      <c r="E962" s="41"/>
      <c r="F962" s="233" t="s">
        <v>1185</v>
      </c>
      <c r="G962" s="41"/>
      <c r="H962" s="41"/>
      <c r="I962" s="137"/>
      <c r="J962" s="41"/>
      <c r="K962" s="41"/>
      <c r="L962" s="45"/>
      <c r="M962" s="234"/>
      <c r="N962" s="235"/>
      <c r="O962" s="85"/>
      <c r="P962" s="85"/>
      <c r="Q962" s="85"/>
      <c r="R962" s="85"/>
      <c r="S962" s="85"/>
      <c r="T962" s="86"/>
      <c r="U962" s="39"/>
      <c r="V962" s="39"/>
      <c r="W962" s="39"/>
      <c r="X962" s="39"/>
      <c r="Y962" s="39"/>
      <c r="Z962" s="39"/>
      <c r="AA962" s="39"/>
      <c r="AB962" s="39"/>
      <c r="AC962" s="39"/>
      <c r="AD962" s="39"/>
      <c r="AE962" s="39"/>
      <c r="AT962" s="18" t="s">
        <v>175</v>
      </c>
      <c r="AU962" s="18" t="s">
        <v>87</v>
      </c>
    </row>
    <row r="963" s="2" customFormat="1" ht="24" customHeight="1">
      <c r="A963" s="39"/>
      <c r="B963" s="40"/>
      <c r="C963" s="269" t="s">
        <v>1186</v>
      </c>
      <c r="D963" s="269" t="s">
        <v>296</v>
      </c>
      <c r="E963" s="270" t="s">
        <v>1187</v>
      </c>
      <c r="F963" s="271" t="s">
        <v>1188</v>
      </c>
      <c r="G963" s="272" t="s">
        <v>189</v>
      </c>
      <c r="H963" s="273">
        <v>0.81599999999999995</v>
      </c>
      <c r="I963" s="274"/>
      <c r="J963" s="275">
        <f>ROUND(I963*H963,2)</f>
        <v>0</v>
      </c>
      <c r="K963" s="271" t="s">
        <v>172</v>
      </c>
      <c r="L963" s="276"/>
      <c r="M963" s="277" t="s">
        <v>40</v>
      </c>
      <c r="N963" s="278" t="s">
        <v>48</v>
      </c>
      <c r="O963" s="85"/>
      <c r="P963" s="228">
        <f>O963*H963</f>
        <v>0</v>
      </c>
      <c r="Q963" s="228">
        <v>0.00021000000000000001</v>
      </c>
      <c r="R963" s="228">
        <f>Q963*H963</f>
        <v>0.00017135999999999999</v>
      </c>
      <c r="S963" s="228">
        <v>0</v>
      </c>
      <c r="T963" s="229">
        <f>S963*H963</f>
        <v>0</v>
      </c>
      <c r="U963" s="39"/>
      <c r="V963" s="39"/>
      <c r="W963" s="39"/>
      <c r="X963" s="39"/>
      <c r="Y963" s="39"/>
      <c r="Z963" s="39"/>
      <c r="AA963" s="39"/>
      <c r="AB963" s="39"/>
      <c r="AC963" s="39"/>
      <c r="AD963" s="39"/>
      <c r="AE963" s="39"/>
      <c r="AR963" s="230" t="s">
        <v>413</v>
      </c>
      <c r="AT963" s="230" t="s">
        <v>296</v>
      </c>
      <c r="AU963" s="230" t="s">
        <v>87</v>
      </c>
      <c r="AY963" s="18" t="s">
        <v>165</v>
      </c>
      <c r="BE963" s="231">
        <f>IF(N963="základní",J963,0)</f>
        <v>0</v>
      </c>
      <c r="BF963" s="231">
        <f>IF(N963="snížená",J963,0)</f>
        <v>0</v>
      </c>
      <c r="BG963" s="231">
        <f>IF(N963="zákl. přenesená",J963,0)</f>
        <v>0</v>
      </c>
      <c r="BH963" s="231">
        <f>IF(N963="sníž. přenesená",J963,0)</f>
        <v>0</v>
      </c>
      <c r="BI963" s="231">
        <f>IF(N963="nulová",J963,0)</f>
        <v>0</v>
      </c>
      <c r="BJ963" s="18" t="s">
        <v>85</v>
      </c>
      <c r="BK963" s="231">
        <f>ROUND(I963*H963,2)</f>
        <v>0</v>
      </c>
      <c r="BL963" s="18" t="s">
        <v>295</v>
      </c>
      <c r="BM963" s="230" t="s">
        <v>1189</v>
      </c>
    </row>
    <row r="964" s="2" customFormat="1">
      <c r="A964" s="39"/>
      <c r="B964" s="40"/>
      <c r="C964" s="41"/>
      <c r="D964" s="232" t="s">
        <v>175</v>
      </c>
      <c r="E964" s="41"/>
      <c r="F964" s="233" t="s">
        <v>1188</v>
      </c>
      <c r="G964" s="41"/>
      <c r="H964" s="41"/>
      <c r="I964" s="137"/>
      <c r="J964" s="41"/>
      <c r="K964" s="41"/>
      <c r="L964" s="45"/>
      <c r="M964" s="234"/>
      <c r="N964" s="235"/>
      <c r="O964" s="85"/>
      <c r="P964" s="85"/>
      <c r="Q964" s="85"/>
      <c r="R964" s="85"/>
      <c r="S964" s="85"/>
      <c r="T964" s="86"/>
      <c r="U964" s="39"/>
      <c r="V964" s="39"/>
      <c r="W964" s="39"/>
      <c r="X964" s="39"/>
      <c r="Y964" s="39"/>
      <c r="Z964" s="39"/>
      <c r="AA964" s="39"/>
      <c r="AB964" s="39"/>
      <c r="AC964" s="39"/>
      <c r="AD964" s="39"/>
      <c r="AE964" s="39"/>
      <c r="AT964" s="18" t="s">
        <v>175</v>
      </c>
      <c r="AU964" s="18" t="s">
        <v>87</v>
      </c>
    </row>
    <row r="965" s="14" customFormat="1">
      <c r="A965" s="14"/>
      <c r="B965" s="246"/>
      <c r="C965" s="247"/>
      <c r="D965" s="232" t="s">
        <v>177</v>
      </c>
      <c r="E965" s="247"/>
      <c r="F965" s="249" t="s">
        <v>1190</v>
      </c>
      <c r="G965" s="247"/>
      <c r="H965" s="250">
        <v>0.81599999999999995</v>
      </c>
      <c r="I965" s="251"/>
      <c r="J965" s="247"/>
      <c r="K965" s="247"/>
      <c r="L965" s="252"/>
      <c r="M965" s="253"/>
      <c r="N965" s="254"/>
      <c r="O965" s="254"/>
      <c r="P965" s="254"/>
      <c r="Q965" s="254"/>
      <c r="R965" s="254"/>
      <c r="S965" s="254"/>
      <c r="T965" s="255"/>
      <c r="U965" s="14"/>
      <c r="V965" s="14"/>
      <c r="W965" s="14"/>
      <c r="X965" s="14"/>
      <c r="Y965" s="14"/>
      <c r="Z965" s="14"/>
      <c r="AA965" s="14"/>
      <c r="AB965" s="14"/>
      <c r="AC965" s="14"/>
      <c r="AD965" s="14"/>
      <c r="AE965" s="14"/>
      <c r="AT965" s="256" t="s">
        <v>177</v>
      </c>
      <c r="AU965" s="256" t="s">
        <v>87</v>
      </c>
      <c r="AV965" s="14" t="s">
        <v>87</v>
      </c>
      <c r="AW965" s="14" t="s">
        <v>4</v>
      </c>
      <c r="AX965" s="14" t="s">
        <v>85</v>
      </c>
      <c r="AY965" s="256" t="s">
        <v>165</v>
      </c>
    </row>
    <row r="966" s="2" customFormat="1" ht="24" customHeight="1">
      <c r="A966" s="39"/>
      <c r="B966" s="40"/>
      <c r="C966" s="219" t="s">
        <v>1191</v>
      </c>
      <c r="D966" s="219" t="s">
        <v>168</v>
      </c>
      <c r="E966" s="220" t="s">
        <v>1192</v>
      </c>
      <c r="F966" s="221" t="s">
        <v>1193</v>
      </c>
      <c r="G966" s="222" t="s">
        <v>171</v>
      </c>
      <c r="H966" s="223">
        <v>14.4</v>
      </c>
      <c r="I966" s="224"/>
      <c r="J966" s="225">
        <f>ROUND(I966*H966,2)</f>
        <v>0</v>
      </c>
      <c r="K966" s="221" t="s">
        <v>172</v>
      </c>
      <c r="L966" s="45"/>
      <c r="M966" s="226" t="s">
        <v>40</v>
      </c>
      <c r="N966" s="227" t="s">
        <v>48</v>
      </c>
      <c r="O966" s="85"/>
      <c r="P966" s="228">
        <f>O966*H966</f>
        <v>0</v>
      </c>
      <c r="Q966" s="228">
        <v>3.0000000000000001E-05</v>
      </c>
      <c r="R966" s="228">
        <f>Q966*H966</f>
        <v>0.00043200000000000004</v>
      </c>
      <c r="S966" s="228">
        <v>0</v>
      </c>
      <c r="T966" s="229">
        <f>S966*H966</f>
        <v>0</v>
      </c>
      <c r="U966" s="39"/>
      <c r="V966" s="39"/>
      <c r="W966" s="39"/>
      <c r="X966" s="39"/>
      <c r="Y966" s="39"/>
      <c r="Z966" s="39"/>
      <c r="AA966" s="39"/>
      <c r="AB966" s="39"/>
      <c r="AC966" s="39"/>
      <c r="AD966" s="39"/>
      <c r="AE966" s="39"/>
      <c r="AR966" s="230" t="s">
        <v>295</v>
      </c>
      <c r="AT966" s="230" t="s">
        <v>168</v>
      </c>
      <c r="AU966" s="230" t="s">
        <v>87</v>
      </c>
      <c r="AY966" s="18" t="s">
        <v>165</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295</v>
      </c>
      <c r="BM966" s="230" t="s">
        <v>1194</v>
      </c>
    </row>
    <row r="967" s="2" customFormat="1">
      <c r="A967" s="39"/>
      <c r="B967" s="40"/>
      <c r="C967" s="41"/>
      <c r="D967" s="232" t="s">
        <v>175</v>
      </c>
      <c r="E967" s="41"/>
      <c r="F967" s="233" t="s">
        <v>1195</v>
      </c>
      <c r="G967" s="41"/>
      <c r="H967" s="41"/>
      <c r="I967" s="137"/>
      <c r="J967" s="41"/>
      <c r="K967" s="41"/>
      <c r="L967" s="45"/>
      <c r="M967" s="234"/>
      <c r="N967" s="235"/>
      <c r="O967" s="85"/>
      <c r="P967" s="85"/>
      <c r="Q967" s="85"/>
      <c r="R967" s="85"/>
      <c r="S967" s="85"/>
      <c r="T967" s="86"/>
      <c r="U967" s="39"/>
      <c r="V967" s="39"/>
      <c r="W967" s="39"/>
      <c r="X967" s="39"/>
      <c r="Y967" s="39"/>
      <c r="Z967" s="39"/>
      <c r="AA967" s="39"/>
      <c r="AB967" s="39"/>
      <c r="AC967" s="39"/>
      <c r="AD967" s="39"/>
      <c r="AE967" s="39"/>
      <c r="AT967" s="18" t="s">
        <v>175</v>
      </c>
      <c r="AU967" s="18" t="s">
        <v>87</v>
      </c>
    </row>
    <row r="968" s="2" customFormat="1">
      <c r="A968" s="39"/>
      <c r="B968" s="40"/>
      <c r="C968" s="41"/>
      <c r="D968" s="232" t="s">
        <v>192</v>
      </c>
      <c r="E968" s="41"/>
      <c r="F968" s="268" t="s">
        <v>1196</v>
      </c>
      <c r="G968" s="41"/>
      <c r="H968" s="41"/>
      <c r="I968" s="137"/>
      <c r="J968" s="41"/>
      <c r="K968" s="41"/>
      <c r="L968" s="45"/>
      <c r="M968" s="234"/>
      <c r="N968" s="235"/>
      <c r="O968" s="85"/>
      <c r="P968" s="85"/>
      <c r="Q968" s="85"/>
      <c r="R968" s="85"/>
      <c r="S968" s="85"/>
      <c r="T968" s="86"/>
      <c r="U968" s="39"/>
      <c r="V968" s="39"/>
      <c r="W968" s="39"/>
      <c r="X968" s="39"/>
      <c r="Y968" s="39"/>
      <c r="Z968" s="39"/>
      <c r="AA968" s="39"/>
      <c r="AB968" s="39"/>
      <c r="AC968" s="39"/>
      <c r="AD968" s="39"/>
      <c r="AE968" s="39"/>
      <c r="AT968" s="18" t="s">
        <v>192</v>
      </c>
      <c r="AU968" s="18" t="s">
        <v>87</v>
      </c>
    </row>
    <row r="969" s="13" customFormat="1">
      <c r="A969" s="13"/>
      <c r="B969" s="236"/>
      <c r="C969" s="237"/>
      <c r="D969" s="232" t="s">
        <v>177</v>
      </c>
      <c r="E969" s="238" t="s">
        <v>40</v>
      </c>
      <c r="F969" s="239" t="s">
        <v>214</v>
      </c>
      <c r="G969" s="237"/>
      <c r="H969" s="238" t="s">
        <v>40</v>
      </c>
      <c r="I969" s="240"/>
      <c r="J969" s="237"/>
      <c r="K969" s="237"/>
      <c r="L969" s="241"/>
      <c r="M969" s="242"/>
      <c r="N969" s="243"/>
      <c r="O969" s="243"/>
      <c r="P969" s="243"/>
      <c r="Q969" s="243"/>
      <c r="R969" s="243"/>
      <c r="S969" s="243"/>
      <c r="T969" s="244"/>
      <c r="U969" s="13"/>
      <c r="V969" s="13"/>
      <c r="W969" s="13"/>
      <c r="X969" s="13"/>
      <c r="Y969" s="13"/>
      <c r="Z969" s="13"/>
      <c r="AA969" s="13"/>
      <c r="AB969" s="13"/>
      <c r="AC969" s="13"/>
      <c r="AD969" s="13"/>
      <c r="AE969" s="13"/>
      <c r="AT969" s="245" t="s">
        <v>177</v>
      </c>
      <c r="AU969" s="245" t="s">
        <v>87</v>
      </c>
      <c r="AV969" s="13" t="s">
        <v>85</v>
      </c>
      <c r="AW969" s="13" t="s">
        <v>38</v>
      </c>
      <c r="AX969" s="13" t="s">
        <v>77</v>
      </c>
      <c r="AY969" s="245" t="s">
        <v>165</v>
      </c>
    </row>
    <row r="970" s="14" customFormat="1">
      <c r="A970" s="14"/>
      <c r="B970" s="246"/>
      <c r="C970" s="247"/>
      <c r="D970" s="232" t="s">
        <v>177</v>
      </c>
      <c r="E970" s="248" t="s">
        <v>40</v>
      </c>
      <c r="F970" s="249" t="s">
        <v>1136</v>
      </c>
      <c r="G970" s="247"/>
      <c r="H970" s="250">
        <v>14.4</v>
      </c>
      <c r="I970" s="251"/>
      <c r="J970" s="247"/>
      <c r="K970" s="247"/>
      <c r="L970" s="252"/>
      <c r="M970" s="253"/>
      <c r="N970" s="254"/>
      <c r="O970" s="254"/>
      <c r="P970" s="254"/>
      <c r="Q970" s="254"/>
      <c r="R970" s="254"/>
      <c r="S970" s="254"/>
      <c r="T970" s="255"/>
      <c r="U970" s="14"/>
      <c r="V970" s="14"/>
      <c r="W970" s="14"/>
      <c r="X970" s="14"/>
      <c r="Y970" s="14"/>
      <c r="Z970" s="14"/>
      <c r="AA970" s="14"/>
      <c r="AB970" s="14"/>
      <c r="AC970" s="14"/>
      <c r="AD970" s="14"/>
      <c r="AE970" s="14"/>
      <c r="AT970" s="256" t="s">
        <v>177</v>
      </c>
      <c r="AU970" s="256" t="s">
        <v>87</v>
      </c>
      <c r="AV970" s="14" t="s">
        <v>87</v>
      </c>
      <c r="AW970" s="14" t="s">
        <v>38</v>
      </c>
      <c r="AX970" s="14" t="s">
        <v>77</v>
      </c>
      <c r="AY970" s="256" t="s">
        <v>165</v>
      </c>
    </row>
    <row r="971" s="15" customFormat="1">
      <c r="A971" s="15"/>
      <c r="B971" s="257"/>
      <c r="C971" s="258"/>
      <c r="D971" s="232" t="s">
        <v>177</v>
      </c>
      <c r="E971" s="259" t="s">
        <v>40</v>
      </c>
      <c r="F971" s="260" t="s">
        <v>186</v>
      </c>
      <c r="G971" s="258"/>
      <c r="H971" s="261">
        <v>14.4</v>
      </c>
      <c r="I971" s="262"/>
      <c r="J971" s="258"/>
      <c r="K971" s="258"/>
      <c r="L971" s="263"/>
      <c r="M971" s="264"/>
      <c r="N971" s="265"/>
      <c r="O971" s="265"/>
      <c r="P971" s="265"/>
      <c r="Q971" s="265"/>
      <c r="R971" s="265"/>
      <c r="S971" s="265"/>
      <c r="T971" s="266"/>
      <c r="U971" s="15"/>
      <c r="V971" s="15"/>
      <c r="W971" s="15"/>
      <c r="X971" s="15"/>
      <c r="Y971" s="15"/>
      <c r="Z971" s="15"/>
      <c r="AA971" s="15"/>
      <c r="AB971" s="15"/>
      <c r="AC971" s="15"/>
      <c r="AD971" s="15"/>
      <c r="AE971" s="15"/>
      <c r="AT971" s="267" t="s">
        <v>177</v>
      </c>
      <c r="AU971" s="267" t="s">
        <v>87</v>
      </c>
      <c r="AV971" s="15" t="s">
        <v>173</v>
      </c>
      <c r="AW971" s="15" t="s">
        <v>38</v>
      </c>
      <c r="AX971" s="15" t="s">
        <v>85</v>
      </c>
      <c r="AY971" s="267" t="s">
        <v>165</v>
      </c>
    </row>
    <row r="972" s="2" customFormat="1" ht="24" customHeight="1">
      <c r="A972" s="39"/>
      <c r="B972" s="40"/>
      <c r="C972" s="219" t="s">
        <v>1197</v>
      </c>
      <c r="D972" s="219" t="s">
        <v>168</v>
      </c>
      <c r="E972" s="220" t="s">
        <v>1198</v>
      </c>
      <c r="F972" s="221" t="s">
        <v>1199</v>
      </c>
      <c r="G972" s="222" t="s">
        <v>398</v>
      </c>
      <c r="H972" s="223">
        <v>0.051999999999999998</v>
      </c>
      <c r="I972" s="224"/>
      <c r="J972" s="225">
        <f>ROUND(I972*H972,2)</f>
        <v>0</v>
      </c>
      <c r="K972" s="221" t="s">
        <v>172</v>
      </c>
      <c r="L972" s="45"/>
      <c r="M972" s="226" t="s">
        <v>40</v>
      </c>
      <c r="N972" s="227" t="s">
        <v>48</v>
      </c>
      <c r="O972" s="85"/>
      <c r="P972" s="228">
        <f>O972*H972</f>
        <v>0</v>
      </c>
      <c r="Q972" s="228">
        <v>0</v>
      </c>
      <c r="R972" s="228">
        <f>Q972*H972</f>
        <v>0</v>
      </c>
      <c r="S972" s="228">
        <v>0</v>
      </c>
      <c r="T972" s="229">
        <f>S972*H972</f>
        <v>0</v>
      </c>
      <c r="U972" s="39"/>
      <c r="V972" s="39"/>
      <c r="W972" s="39"/>
      <c r="X972" s="39"/>
      <c r="Y972" s="39"/>
      <c r="Z972" s="39"/>
      <c r="AA972" s="39"/>
      <c r="AB972" s="39"/>
      <c r="AC972" s="39"/>
      <c r="AD972" s="39"/>
      <c r="AE972" s="39"/>
      <c r="AR972" s="230" t="s">
        <v>295</v>
      </c>
      <c r="AT972" s="230" t="s">
        <v>168</v>
      </c>
      <c r="AU972" s="230" t="s">
        <v>87</v>
      </c>
      <c r="AY972" s="18" t="s">
        <v>165</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295</v>
      </c>
      <c r="BM972" s="230" t="s">
        <v>1200</v>
      </c>
    </row>
    <row r="973" s="2" customFormat="1">
      <c r="A973" s="39"/>
      <c r="B973" s="40"/>
      <c r="C973" s="41"/>
      <c r="D973" s="232" t="s">
        <v>175</v>
      </c>
      <c r="E973" s="41"/>
      <c r="F973" s="233" t="s">
        <v>1201</v>
      </c>
      <c r="G973" s="41"/>
      <c r="H973" s="41"/>
      <c r="I973" s="137"/>
      <c r="J973" s="41"/>
      <c r="K973" s="41"/>
      <c r="L973" s="45"/>
      <c r="M973" s="234"/>
      <c r="N973" s="235"/>
      <c r="O973" s="85"/>
      <c r="P973" s="85"/>
      <c r="Q973" s="85"/>
      <c r="R973" s="85"/>
      <c r="S973" s="85"/>
      <c r="T973" s="86"/>
      <c r="U973" s="39"/>
      <c r="V973" s="39"/>
      <c r="W973" s="39"/>
      <c r="X973" s="39"/>
      <c r="Y973" s="39"/>
      <c r="Z973" s="39"/>
      <c r="AA973" s="39"/>
      <c r="AB973" s="39"/>
      <c r="AC973" s="39"/>
      <c r="AD973" s="39"/>
      <c r="AE973" s="39"/>
      <c r="AT973" s="18" t="s">
        <v>175</v>
      </c>
      <c r="AU973" s="18" t="s">
        <v>87</v>
      </c>
    </row>
    <row r="974" s="2" customFormat="1">
      <c r="A974" s="39"/>
      <c r="B974" s="40"/>
      <c r="C974" s="41"/>
      <c r="D974" s="232" t="s">
        <v>192</v>
      </c>
      <c r="E974" s="41"/>
      <c r="F974" s="268" t="s">
        <v>727</v>
      </c>
      <c r="G974" s="41"/>
      <c r="H974" s="41"/>
      <c r="I974" s="137"/>
      <c r="J974" s="41"/>
      <c r="K974" s="41"/>
      <c r="L974" s="45"/>
      <c r="M974" s="234"/>
      <c r="N974" s="235"/>
      <c r="O974" s="85"/>
      <c r="P974" s="85"/>
      <c r="Q974" s="85"/>
      <c r="R974" s="85"/>
      <c r="S974" s="85"/>
      <c r="T974" s="86"/>
      <c r="U974" s="39"/>
      <c r="V974" s="39"/>
      <c r="W974" s="39"/>
      <c r="X974" s="39"/>
      <c r="Y974" s="39"/>
      <c r="Z974" s="39"/>
      <c r="AA974" s="39"/>
      <c r="AB974" s="39"/>
      <c r="AC974" s="39"/>
      <c r="AD974" s="39"/>
      <c r="AE974" s="39"/>
      <c r="AT974" s="18" t="s">
        <v>192</v>
      </c>
      <c r="AU974" s="18" t="s">
        <v>87</v>
      </c>
    </row>
    <row r="975" s="12" customFormat="1" ht="22.8" customHeight="1">
      <c r="A975" s="12"/>
      <c r="B975" s="203"/>
      <c r="C975" s="204"/>
      <c r="D975" s="205" t="s">
        <v>76</v>
      </c>
      <c r="E975" s="217" t="s">
        <v>1202</v>
      </c>
      <c r="F975" s="217" t="s">
        <v>1203</v>
      </c>
      <c r="G975" s="204"/>
      <c r="H975" s="204"/>
      <c r="I975" s="207"/>
      <c r="J975" s="218">
        <f>BK975</f>
        <v>0</v>
      </c>
      <c r="K975" s="204"/>
      <c r="L975" s="209"/>
      <c r="M975" s="210"/>
      <c r="N975" s="211"/>
      <c r="O975" s="211"/>
      <c r="P975" s="212">
        <f>SUM(P976:P986)</f>
        <v>0</v>
      </c>
      <c r="Q975" s="211"/>
      <c r="R975" s="212">
        <f>SUM(R976:R986)</f>
        <v>0.01192</v>
      </c>
      <c r="S975" s="211"/>
      <c r="T975" s="213">
        <f>SUM(T976:T986)</f>
        <v>0</v>
      </c>
      <c r="U975" s="12"/>
      <c r="V975" s="12"/>
      <c r="W975" s="12"/>
      <c r="X975" s="12"/>
      <c r="Y975" s="12"/>
      <c r="Z975" s="12"/>
      <c r="AA975" s="12"/>
      <c r="AB975" s="12"/>
      <c r="AC975" s="12"/>
      <c r="AD975" s="12"/>
      <c r="AE975" s="12"/>
      <c r="AR975" s="214" t="s">
        <v>87</v>
      </c>
      <c r="AT975" s="215" t="s">
        <v>76</v>
      </c>
      <c r="AU975" s="215" t="s">
        <v>85</v>
      </c>
      <c r="AY975" s="214" t="s">
        <v>165</v>
      </c>
      <c r="BK975" s="216">
        <f>SUM(BK976:BK986)</f>
        <v>0</v>
      </c>
    </row>
    <row r="976" s="2" customFormat="1" ht="24" customHeight="1">
      <c r="A976" s="39"/>
      <c r="B976" s="40"/>
      <c r="C976" s="219" t="s">
        <v>1204</v>
      </c>
      <c r="D976" s="219" t="s">
        <v>168</v>
      </c>
      <c r="E976" s="220" t="s">
        <v>1205</v>
      </c>
      <c r="F976" s="221" t="s">
        <v>1206</v>
      </c>
      <c r="G976" s="222" t="s">
        <v>171</v>
      </c>
      <c r="H976" s="223">
        <v>29.800000000000001</v>
      </c>
      <c r="I976" s="224"/>
      <c r="J976" s="225">
        <f>ROUND(I976*H976,2)</f>
        <v>0</v>
      </c>
      <c r="K976" s="221" t="s">
        <v>172</v>
      </c>
      <c r="L976" s="45"/>
      <c r="M976" s="226" t="s">
        <v>40</v>
      </c>
      <c r="N976" s="227" t="s">
        <v>48</v>
      </c>
      <c r="O976" s="85"/>
      <c r="P976" s="228">
        <f>O976*H976</f>
        <v>0</v>
      </c>
      <c r="Q976" s="228">
        <v>0.00040000000000000002</v>
      </c>
      <c r="R976" s="228">
        <f>Q976*H976</f>
        <v>0.01192</v>
      </c>
      <c r="S976" s="228">
        <v>0</v>
      </c>
      <c r="T976" s="229">
        <f>S976*H976</f>
        <v>0</v>
      </c>
      <c r="U976" s="39"/>
      <c r="V976" s="39"/>
      <c r="W976" s="39"/>
      <c r="X976" s="39"/>
      <c r="Y976" s="39"/>
      <c r="Z976" s="39"/>
      <c r="AA976" s="39"/>
      <c r="AB976" s="39"/>
      <c r="AC976" s="39"/>
      <c r="AD976" s="39"/>
      <c r="AE976" s="39"/>
      <c r="AR976" s="230" t="s">
        <v>295</v>
      </c>
      <c r="AT976" s="230" t="s">
        <v>168</v>
      </c>
      <c r="AU976" s="230" t="s">
        <v>87</v>
      </c>
      <c r="AY976" s="18" t="s">
        <v>165</v>
      </c>
      <c r="BE976" s="231">
        <f>IF(N976="základní",J976,0)</f>
        <v>0</v>
      </c>
      <c r="BF976" s="231">
        <f>IF(N976="snížená",J976,0)</f>
        <v>0</v>
      </c>
      <c r="BG976" s="231">
        <f>IF(N976="zákl. přenesená",J976,0)</f>
        <v>0</v>
      </c>
      <c r="BH976" s="231">
        <f>IF(N976="sníž. přenesená",J976,0)</f>
        <v>0</v>
      </c>
      <c r="BI976" s="231">
        <f>IF(N976="nulová",J976,0)</f>
        <v>0</v>
      </c>
      <c r="BJ976" s="18" t="s">
        <v>85</v>
      </c>
      <c r="BK976" s="231">
        <f>ROUND(I976*H976,2)</f>
        <v>0</v>
      </c>
      <c r="BL976" s="18" t="s">
        <v>295</v>
      </c>
      <c r="BM976" s="230" t="s">
        <v>1207</v>
      </c>
    </row>
    <row r="977" s="2" customFormat="1">
      <c r="A977" s="39"/>
      <c r="B977" s="40"/>
      <c r="C977" s="41"/>
      <c r="D977" s="232" t="s">
        <v>175</v>
      </c>
      <c r="E977" s="41"/>
      <c r="F977" s="233" t="s">
        <v>1208</v>
      </c>
      <c r="G977" s="41"/>
      <c r="H977" s="41"/>
      <c r="I977" s="137"/>
      <c r="J977" s="41"/>
      <c r="K977" s="41"/>
      <c r="L977" s="45"/>
      <c r="M977" s="234"/>
      <c r="N977" s="235"/>
      <c r="O977" s="85"/>
      <c r="P977" s="85"/>
      <c r="Q977" s="85"/>
      <c r="R977" s="85"/>
      <c r="S977" s="85"/>
      <c r="T977" s="86"/>
      <c r="U977" s="39"/>
      <c r="V977" s="39"/>
      <c r="W977" s="39"/>
      <c r="X977" s="39"/>
      <c r="Y977" s="39"/>
      <c r="Z977" s="39"/>
      <c r="AA977" s="39"/>
      <c r="AB977" s="39"/>
      <c r="AC977" s="39"/>
      <c r="AD977" s="39"/>
      <c r="AE977" s="39"/>
      <c r="AT977" s="18" t="s">
        <v>175</v>
      </c>
      <c r="AU977" s="18" t="s">
        <v>87</v>
      </c>
    </row>
    <row r="978" s="13" customFormat="1">
      <c r="A978" s="13"/>
      <c r="B978" s="236"/>
      <c r="C978" s="237"/>
      <c r="D978" s="232" t="s">
        <v>177</v>
      </c>
      <c r="E978" s="238" t="s">
        <v>40</v>
      </c>
      <c r="F978" s="239" t="s">
        <v>208</v>
      </c>
      <c r="G978" s="237"/>
      <c r="H978" s="238" t="s">
        <v>40</v>
      </c>
      <c r="I978" s="240"/>
      <c r="J978" s="237"/>
      <c r="K978" s="237"/>
      <c r="L978" s="241"/>
      <c r="M978" s="242"/>
      <c r="N978" s="243"/>
      <c r="O978" s="243"/>
      <c r="P978" s="243"/>
      <c r="Q978" s="243"/>
      <c r="R978" s="243"/>
      <c r="S978" s="243"/>
      <c r="T978" s="244"/>
      <c r="U978" s="13"/>
      <c r="V978" s="13"/>
      <c r="W978" s="13"/>
      <c r="X978" s="13"/>
      <c r="Y978" s="13"/>
      <c r="Z978" s="13"/>
      <c r="AA978" s="13"/>
      <c r="AB978" s="13"/>
      <c r="AC978" s="13"/>
      <c r="AD978" s="13"/>
      <c r="AE978" s="13"/>
      <c r="AT978" s="245" t="s">
        <v>177</v>
      </c>
      <c r="AU978" s="245" t="s">
        <v>87</v>
      </c>
      <c r="AV978" s="13" t="s">
        <v>85</v>
      </c>
      <c r="AW978" s="13" t="s">
        <v>38</v>
      </c>
      <c r="AX978" s="13" t="s">
        <v>77</v>
      </c>
      <c r="AY978" s="245" t="s">
        <v>165</v>
      </c>
    </row>
    <row r="979" s="14" customFormat="1">
      <c r="A979" s="14"/>
      <c r="B979" s="246"/>
      <c r="C979" s="247"/>
      <c r="D979" s="232" t="s">
        <v>177</v>
      </c>
      <c r="E979" s="248" t="s">
        <v>40</v>
      </c>
      <c r="F979" s="249" t="s">
        <v>209</v>
      </c>
      <c r="G979" s="247"/>
      <c r="H979" s="250">
        <v>3</v>
      </c>
      <c r="I979" s="251"/>
      <c r="J979" s="247"/>
      <c r="K979" s="247"/>
      <c r="L979" s="252"/>
      <c r="M979" s="253"/>
      <c r="N979" s="254"/>
      <c r="O979" s="254"/>
      <c r="P979" s="254"/>
      <c r="Q979" s="254"/>
      <c r="R979" s="254"/>
      <c r="S979" s="254"/>
      <c r="T979" s="255"/>
      <c r="U979" s="14"/>
      <c r="V979" s="14"/>
      <c r="W979" s="14"/>
      <c r="X979" s="14"/>
      <c r="Y979" s="14"/>
      <c r="Z979" s="14"/>
      <c r="AA979" s="14"/>
      <c r="AB979" s="14"/>
      <c r="AC979" s="14"/>
      <c r="AD979" s="14"/>
      <c r="AE979" s="14"/>
      <c r="AT979" s="256" t="s">
        <v>177</v>
      </c>
      <c r="AU979" s="256" t="s">
        <v>87</v>
      </c>
      <c r="AV979" s="14" t="s">
        <v>87</v>
      </c>
      <c r="AW979" s="14" t="s">
        <v>38</v>
      </c>
      <c r="AX979" s="14" t="s">
        <v>77</v>
      </c>
      <c r="AY979" s="256" t="s">
        <v>165</v>
      </c>
    </row>
    <row r="980" s="13" customFormat="1">
      <c r="A980" s="13"/>
      <c r="B980" s="236"/>
      <c r="C980" s="237"/>
      <c r="D980" s="232" t="s">
        <v>177</v>
      </c>
      <c r="E980" s="238" t="s">
        <v>40</v>
      </c>
      <c r="F980" s="239" t="s">
        <v>210</v>
      </c>
      <c r="G980" s="237"/>
      <c r="H980" s="238" t="s">
        <v>40</v>
      </c>
      <c r="I980" s="240"/>
      <c r="J980" s="237"/>
      <c r="K980" s="237"/>
      <c r="L980" s="241"/>
      <c r="M980" s="242"/>
      <c r="N980" s="243"/>
      <c r="O980" s="243"/>
      <c r="P980" s="243"/>
      <c r="Q980" s="243"/>
      <c r="R980" s="243"/>
      <c r="S980" s="243"/>
      <c r="T980" s="244"/>
      <c r="U980" s="13"/>
      <c r="V980" s="13"/>
      <c r="W980" s="13"/>
      <c r="X980" s="13"/>
      <c r="Y980" s="13"/>
      <c r="Z980" s="13"/>
      <c r="AA980" s="13"/>
      <c r="AB980" s="13"/>
      <c r="AC980" s="13"/>
      <c r="AD980" s="13"/>
      <c r="AE980" s="13"/>
      <c r="AT980" s="245" t="s">
        <v>177</v>
      </c>
      <c r="AU980" s="245" t="s">
        <v>87</v>
      </c>
      <c r="AV980" s="13" t="s">
        <v>85</v>
      </c>
      <c r="AW980" s="13" t="s">
        <v>38</v>
      </c>
      <c r="AX980" s="13" t="s">
        <v>77</v>
      </c>
      <c r="AY980" s="245" t="s">
        <v>165</v>
      </c>
    </row>
    <row r="981" s="14" customFormat="1">
      <c r="A981" s="14"/>
      <c r="B981" s="246"/>
      <c r="C981" s="247"/>
      <c r="D981" s="232" t="s">
        <v>177</v>
      </c>
      <c r="E981" s="248" t="s">
        <v>40</v>
      </c>
      <c r="F981" s="249" t="s">
        <v>211</v>
      </c>
      <c r="G981" s="247"/>
      <c r="H981" s="250">
        <v>2.2999999999999998</v>
      </c>
      <c r="I981" s="251"/>
      <c r="J981" s="247"/>
      <c r="K981" s="247"/>
      <c r="L981" s="252"/>
      <c r="M981" s="253"/>
      <c r="N981" s="254"/>
      <c r="O981" s="254"/>
      <c r="P981" s="254"/>
      <c r="Q981" s="254"/>
      <c r="R981" s="254"/>
      <c r="S981" s="254"/>
      <c r="T981" s="255"/>
      <c r="U981" s="14"/>
      <c r="V981" s="14"/>
      <c r="W981" s="14"/>
      <c r="X981" s="14"/>
      <c r="Y981" s="14"/>
      <c r="Z981" s="14"/>
      <c r="AA981" s="14"/>
      <c r="AB981" s="14"/>
      <c r="AC981" s="14"/>
      <c r="AD981" s="14"/>
      <c r="AE981" s="14"/>
      <c r="AT981" s="256" t="s">
        <v>177</v>
      </c>
      <c r="AU981" s="256" t="s">
        <v>87</v>
      </c>
      <c r="AV981" s="14" t="s">
        <v>87</v>
      </c>
      <c r="AW981" s="14" t="s">
        <v>38</v>
      </c>
      <c r="AX981" s="14" t="s">
        <v>77</v>
      </c>
      <c r="AY981" s="256" t="s">
        <v>165</v>
      </c>
    </row>
    <row r="982" s="13" customFormat="1">
      <c r="A982" s="13"/>
      <c r="B982" s="236"/>
      <c r="C982" s="237"/>
      <c r="D982" s="232" t="s">
        <v>177</v>
      </c>
      <c r="E982" s="238" t="s">
        <v>40</v>
      </c>
      <c r="F982" s="239" t="s">
        <v>212</v>
      </c>
      <c r="G982" s="237"/>
      <c r="H982" s="238" t="s">
        <v>40</v>
      </c>
      <c r="I982" s="240"/>
      <c r="J982" s="237"/>
      <c r="K982" s="237"/>
      <c r="L982" s="241"/>
      <c r="M982" s="242"/>
      <c r="N982" s="243"/>
      <c r="O982" s="243"/>
      <c r="P982" s="243"/>
      <c r="Q982" s="243"/>
      <c r="R982" s="243"/>
      <c r="S982" s="243"/>
      <c r="T982" s="244"/>
      <c r="U982" s="13"/>
      <c r="V982" s="13"/>
      <c r="W982" s="13"/>
      <c r="X982" s="13"/>
      <c r="Y982" s="13"/>
      <c r="Z982" s="13"/>
      <c r="AA982" s="13"/>
      <c r="AB982" s="13"/>
      <c r="AC982" s="13"/>
      <c r="AD982" s="13"/>
      <c r="AE982" s="13"/>
      <c r="AT982" s="245" t="s">
        <v>177</v>
      </c>
      <c r="AU982" s="245" t="s">
        <v>87</v>
      </c>
      <c r="AV982" s="13" t="s">
        <v>85</v>
      </c>
      <c r="AW982" s="13" t="s">
        <v>38</v>
      </c>
      <c r="AX982" s="13" t="s">
        <v>77</v>
      </c>
      <c r="AY982" s="245" t="s">
        <v>165</v>
      </c>
    </row>
    <row r="983" s="14" customFormat="1">
      <c r="A983" s="14"/>
      <c r="B983" s="246"/>
      <c r="C983" s="247"/>
      <c r="D983" s="232" t="s">
        <v>177</v>
      </c>
      <c r="E983" s="248" t="s">
        <v>40</v>
      </c>
      <c r="F983" s="249" t="s">
        <v>213</v>
      </c>
      <c r="G983" s="247"/>
      <c r="H983" s="250">
        <v>10.1</v>
      </c>
      <c r="I983" s="251"/>
      <c r="J983" s="247"/>
      <c r="K983" s="247"/>
      <c r="L983" s="252"/>
      <c r="M983" s="253"/>
      <c r="N983" s="254"/>
      <c r="O983" s="254"/>
      <c r="P983" s="254"/>
      <c r="Q983" s="254"/>
      <c r="R983" s="254"/>
      <c r="S983" s="254"/>
      <c r="T983" s="255"/>
      <c r="U983" s="14"/>
      <c r="V983" s="14"/>
      <c r="W983" s="14"/>
      <c r="X983" s="14"/>
      <c r="Y983" s="14"/>
      <c r="Z983" s="14"/>
      <c r="AA983" s="14"/>
      <c r="AB983" s="14"/>
      <c r="AC983" s="14"/>
      <c r="AD983" s="14"/>
      <c r="AE983" s="14"/>
      <c r="AT983" s="256" t="s">
        <v>177</v>
      </c>
      <c r="AU983" s="256" t="s">
        <v>87</v>
      </c>
      <c r="AV983" s="14" t="s">
        <v>87</v>
      </c>
      <c r="AW983" s="14" t="s">
        <v>38</v>
      </c>
      <c r="AX983" s="14" t="s">
        <v>77</v>
      </c>
      <c r="AY983" s="256" t="s">
        <v>165</v>
      </c>
    </row>
    <row r="984" s="13" customFormat="1">
      <c r="A984" s="13"/>
      <c r="B984" s="236"/>
      <c r="C984" s="237"/>
      <c r="D984" s="232" t="s">
        <v>177</v>
      </c>
      <c r="E984" s="238" t="s">
        <v>40</v>
      </c>
      <c r="F984" s="239" t="s">
        <v>214</v>
      </c>
      <c r="G984" s="237"/>
      <c r="H984" s="238" t="s">
        <v>40</v>
      </c>
      <c r="I984" s="240"/>
      <c r="J984" s="237"/>
      <c r="K984" s="237"/>
      <c r="L984" s="241"/>
      <c r="M984" s="242"/>
      <c r="N984" s="243"/>
      <c r="O984" s="243"/>
      <c r="P984" s="243"/>
      <c r="Q984" s="243"/>
      <c r="R984" s="243"/>
      <c r="S984" s="243"/>
      <c r="T984" s="244"/>
      <c r="U984" s="13"/>
      <c r="V984" s="13"/>
      <c r="W984" s="13"/>
      <c r="X984" s="13"/>
      <c r="Y984" s="13"/>
      <c r="Z984" s="13"/>
      <c r="AA984" s="13"/>
      <c r="AB984" s="13"/>
      <c r="AC984" s="13"/>
      <c r="AD984" s="13"/>
      <c r="AE984" s="13"/>
      <c r="AT984" s="245" t="s">
        <v>177</v>
      </c>
      <c r="AU984" s="245" t="s">
        <v>87</v>
      </c>
      <c r="AV984" s="13" t="s">
        <v>85</v>
      </c>
      <c r="AW984" s="13" t="s">
        <v>38</v>
      </c>
      <c r="AX984" s="13" t="s">
        <v>77</v>
      </c>
      <c r="AY984" s="245" t="s">
        <v>165</v>
      </c>
    </row>
    <row r="985" s="14" customFormat="1">
      <c r="A985" s="14"/>
      <c r="B985" s="246"/>
      <c r="C985" s="247"/>
      <c r="D985" s="232" t="s">
        <v>177</v>
      </c>
      <c r="E985" s="248" t="s">
        <v>40</v>
      </c>
      <c r="F985" s="249" t="s">
        <v>215</v>
      </c>
      <c r="G985" s="247"/>
      <c r="H985" s="250">
        <v>14.4</v>
      </c>
      <c r="I985" s="251"/>
      <c r="J985" s="247"/>
      <c r="K985" s="247"/>
      <c r="L985" s="252"/>
      <c r="M985" s="253"/>
      <c r="N985" s="254"/>
      <c r="O985" s="254"/>
      <c r="P985" s="254"/>
      <c r="Q985" s="254"/>
      <c r="R985" s="254"/>
      <c r="S985" s="254"/>
      <c r="T985" s="255"/>
      <c r="U985" s="14"/>
      <c r="V985" s="14"/>
      <c r="W985" s="14"/>
      <c r="X985" s="14"/>
      <c r="Y985" s="14"/>
      <c r="Z985" s="14"/>
      <c r="AA985" s="14"/>
      <c r="AB985" s="14"/>
      <c r="AC985" s="14"/>
      <c r="AD985" s="14"/>
      <c r="AE985" s="14"/>
      <c r="AT985" s="256" t="s">
        <v>177</v>
      </c>
      <c r="AU985" s="256" t="s">
        <v>87</v>
      </c>
      <c r="AV985" s="14" t="s">
        <v>87</v>
      </c>
      <c r="AW985" s="14" t="s">
        <v>38</v>
      </c>
      <c r="AX985" s="14" t="s">
        <v>77</v>
      </c>
      <c r="AY985" s="256" t="s">
        <v>165</v>
      </c>
    </row>
    <row r="986" s="15" customFormat="1">
      <c r="A986" s="15"/>
      <c r="B986" s="257"/>
      <c r="C986" s="258"/>
      <c r="D986" s="232" t="s">
        <v>177</v>
      </c>
      <c r="E986" s="259" t="s">
        <v>40</v>
      </c>
      <c r="F986" s="260" t="s">
        <v>186</v>
      </c>
      <c r="G986" s="258"/>
      <c r="H986" s="261">
        <v>29.799999999999997</v>
      </c>
      <c r="I986" s="262"/>
      <c r="J986" s="258"/>
      <c r="K986" s="258"/>
      <c r="L986" s="263"/>
      <c r="M986" s="264"/>
      <c r="N986" s="265"/>
      <c r="O986" s="265"/>
      <c r="P986" s="265"/>
      <c r="Q986" s="265"/>
      <c r="R986" s="265"/>
      <c r="S986" s="265"/>
      <c r="T986" s="266"/>
      <c r="U986" s="15"/>
      <c r="V986" s="15"/>
      <c r="W986" s="15"/>
      <c r="X986" s="15"/>
      <c r="Y986" s="15"/>
      <c r="Z986" s="15"/>
      <c r="AA986" s="15"/>
      <c r="AB986" s="15"/>
      <c r="AC986" s="15"/>
      <c r="AD986" s="15"/>
      <c r="AE986" s="15"/>
      <c r="AT986" s="267" t="s">
        <v>177</v>
      </c>
      <c r="AU986" s="267" t="s">
        <v>87</v>
      </c>
      <c r="AV986" s="15" t="s">
        <v>173</v>
      </c>
      <c r="AW986" s="15" t="s">
        <v>38</v>
      </c>
      <c r="AX986" s="15" t="s">
        <v>85</v>
      </c>
      <c r="AY986" s="267" t="s">
        <v>165</v>
      </c>
    </row>
    <row r="987" s="12" customFormat="1" ht="22.8" customHeight="1">
      <c r="A987" s="12"/>
      <c r="B987" s="203"/>
      <c r="C987" s="204"/>
      <c r="D987" s="205" t="s">
        <v>76</v>
      </c>
      <c r="E987" s="217" t="s">
        <v>1209</v>
      </c>
      <c r="F987" s="217" t="s">
        <v>1210</v>
      </c>
      <c r="G987" s="204"/>
      <c r="H987" s="204"/>
      <c r="I987" s="207"/>
      <c r="J987" s="218">
        <f>BK987</f>
        <v>0</v>
      </c>
      <c r="K987" s="204"/>
      <c r="L987" s="209"/>
      <c r="M987" s="210"/>
      <c r="N987" s="211"/>
      <c r="O987" s="211"/>
      <c r="P987" s="212">
        <f>SUM(P988:P1059)</f>
        <v>0</v>
      </c>
      <c r="Q987" s="211"/>
      <c r="R987" s="212">
        <f>SUM(R988:R1059)</f>
        <v>0.28466399000000003</v>
      </c>
      <c r="S987" s="211"/>
      <c r="T987" s="213">
        <f>SUM(T988:T1059)</f>
        <v>0</v>
      </c>
      <c r="U987" s="12"/>
      <c r="V987" s="12"/>
      <c r="W987" s="12"/>
      <c r="X987" s="12"/>
      <c r="Y987" s="12"/>
      <c r="Z987" s="12"/>
      <c r="AA987" s="12"/>
      <c r="AB987" s="12"/>
      <c r="AC987" s="12"/>
      <c r="AD987" s="12"/>
      <c r="AE987" s="12"/>
      <c r="AR987" s="214" t="s">
        <v>87</v>
      </c>
      <c r="AT987" s="215" t="s">
        <v>76</v>
      </c>
      <c r="AU987" s="215" t="s">
        <v>85</v>
      </c>
      <c r="AY987" s="214" t="s">
        <v>165</v>
      </c>
      <c r="BK987" s="216">
        <f>SUM(BK988:BK1059)</f>
        <v>0</v>
      </c>
    </row>
    <row r="988" s="2" customFormat="1" ht="24" customHeight="1">
      <c r="A988" s="39"/>
      <c r="B988" s="40"/>
      <c r="C988" s="219" t="s">
        <v>1211</v>
      </c>
      <c r="D988" s="219" t="s">
        <v>168</v>
      </c>
      <c r="E988" s="220" t="s">
        <v>1212</v>
      </c>
      <c r="F988" s="221" t="s">
        <v>1213</v>
      </c>
      <c r="G988" s="222" t="s">
        <v>171</v>
      </c>
      <c r="H988" s="223">
        <v>13.333</v>
      </c>
      <c r="I988" s="224"/>
      <c r="J988" s="225">
        <f>ROUND(I988*H988,2)</f>
        <v>0</v>
      </c>
      <c r="K988" s="221" t="s">
        <v>172</v>
      </c>
      <c r="L988" s="45"/>
      <c r="M988" s="226" t="s">
        <v>40</v>
      </c>
      <c r="N988" s="227" t="s">
        <v>48</v>
      </c>
      <c r="O988" s="85"/>
      <c r="P988" s="228">
        <f>O988*H988</f>
        <v>0</v>
      </c>
      <c r="Q988" s="228">
        <v>0.0047999999999999996</v>
      </c>
      <c r="R988" s="228">
        <f>Q988*H988</f>
        <v>0.063998399999999997</v>
      </c>
      <c r="S988" s="228">
        <v>0</v>
      </c>
      <c r="T988" s="229">
        <f>S988*H988</f>
        <v>0</v>
      </c>
      <c r="U988" s="39"/>
      <c r="V988" s="39"/>
      <c r="W988" s="39"/>
      <c r="X988" s="39"/>
      <c r="Y988" s="39"/>
      <c r="Z988" s="39"/>
      <c r="AA988" s="39"/>
      <c r="AB988" s="39"/>
      <c r="AC988" s="39"/>
      <c r="AD988" s="39"/>
      <c r="AE988" s="39"/>
      <c r="AR988" s="230" t="s">
        <v>295</v>
      </c>
      <c r="AT988" s="230" t="s">
        <v>168</v>
      </c>
      <c r="AU988" s="230" t="s">
        <v>87</v>
      </c>
      <c r="AY988" s="18" t="s">
        <v>165</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295</v>
      </c>
      <c r="BM988" s="230" t="s">
        <v>1214</v>
      </c>
    </row>
    <row r="989" s="2" customFormat="1">
      <c r="A989" s="39"/>
      <c r="B989" s="40"/>
      <c r="C989" s="41"/>
      <c r="D989" s="232" t="s">
        <v>175</v>
      </c>
      <c r="E989" s="41"/>
      <c r="F989" s="233" t="s">
        <v>1215</v>
      </c>
      <c r="G989" s="41"/>
      <c r="H989" s="41"/>
      <c r="I989" s="137"/>
      <c r="J989" s="41"/>
      <c r="K989" s="41"/>
      <c r="L989" s="45"/>
      <c r="M989" s="234"/>
      <c r="N989" s="235"/>
      <c r="O989" s="85"/>
      <c r="P989" s="85"/>
      <c r="Q989" s="85"/>
      <c r="R989" s="85"/>
      <c r="S989" s="85"/>
      <c r="T989" s="86"/>
      <c r="U989" s="39"/>
      <c r="V989" s="39"/>
      <c r="W989" s="39"/>
      <c r="X989" s="39"/>
      <c r="Y989" s="39"/>
      <c r="Z989" s="39"/>
      <c r="AA989" s="39"/>
      <c r="AB989" s="39"/>
      <c r="AC989" s="39"/>
      <c r="AD989" s="39"/>
      <c r="AE989" s="39"/>
      <c r="AT989" s="18" t="s">
        <v>175</v>
      </c>
      <c r="AU989" s="18" t="s">
        <v>87</v>
      </c>
    </row>
    <row r="990" s="2" customFormat="1">
      <c r="A990" s="39"/>
      <c r="B990" s="40"/>
      <c r="C990" s="41"/>
      <c r="D990" s="232" t="s">
        <v>192</v>
      </c>
      <c r="E990" s="41"/>
      <c r="F990" s="268" t="s">
        <v>1216</v>
      </c>
      <c r="G990" s="41"/>
      <c r="H990" s="41"/>
      <c r="I990" s="137"/>
      <c r="J990" s="41"/>
      <c r="K990" s="41"/>
      <c r="L990" s="45"/>
      <c r="M990" s="234"/>
      <c r="N990" s="235"/>
      <c r="O990" s="85"/>
      <c r="P990" s="85"/>
      <c r="Q990" s="85"/>
      <c r="R990" s="85"/>
      <c r="S990" s="85"/>
      <c r="T990" s="86"/>
      <c r="U990" s="39"/>
      <c r="V990" s="39"/>
      <c r="W990" s="39"/>
      <c r="X990" s="39"/>
      <c r="Y990" s="39"/>
      <c r="Z990" s="39"/>
      <c r="AA990" s="39"/>
      <c r="AB990" s="39"/>
      <c r="AC990" s="39"/>
      <c r="AD990" s="39"/>
      <c r="AE990" s="39"/>
      <c r="AT990" s="18" t="s">
        <v>192</v>
      </c>
      <c r="AU990" s="18" t="s">
        <v>87</v>
      </c>
    </row>
    <row r="991" s="13" customFormat="1">
      <c r="A991" s="13"/>
      <c r="B991" s="236"/>
      <c r="C991" s="237"/>
      <c r="D991" s="232" t="s">
        <v>177</v>
      </c>
      <c r="E991" s="238" t="s">
        <v>40</v>
      </c>
      <c r="F991" s="239" t="s">
        <v>1217</v>
      </c>
      <c r="G991" s="237"/>
      <c r="H991" s="238" t="s">
        <v>40</v>
      </c>
      <c r="I991" s="240"/>
      <c r="J991" s="237"/>
      <c r="K991" s="237"/>
      <c r="L991" s="241"/>
      <c r="M991" s="242"/>
      <c r="N991" s="243"/>
      <c r="O991" s="243"/>
      <c r="P991" s="243"/>
      <c r="Q991" s="243"/>
      <c r="R991" s="243"/>
      <c r="S991" s="243"/>
      <c r="T991" s="244"/>
      <c r="U991" s="13"/>
      <c r="V991" s="13"/>
      <c r="W991" s="13"/>
      <c r="X991" s="13"/>
      <c r="Y991" s="13"/>
      <c r="Z991" s="13"/>
      <c r="AA991" s="13"/>
      <c r="AB991" s="13"/>
      <c r="AC991" s="13"/>
      <c r="AD991" s="13"/>
      <c r="AE991" s="13"/>
      <c r="AT991" s="245" t="s">
        <v>177</v>
      </c>
      <c r="AU991" s="245" t="s">
        <v>87</v>
      </c>
      <c r="AV991" s="13" t="s">
        <v>85</v>
      </c>
      <c r="AW991" s="13" t="s">
        <v>38</v>
      </c>
      <c r="AX991" s="13" t="s">
        <v>77</v>
      </c>
      <c r="AY991" s="245" t="s">
        <v>165</v>
      </c>
    </row>
    <row r="992" s="14" customFormat="1">
      <c r="A992" s="14"/>
      <c r="B992" s="246"/>
      <c r="C992" s="247"/>
      <c r="D992" s="232" t="s">
        <v>177</v>
      </c>
      <c r="E992" s="248" t="s">
        <v>40</v>
      </c>
      <c r="F992" s="249" t="s">
        <v>1218</v>
      </c>
      <c r="G992" s="247"/>
      <c r="H992" s="250">
        <v>1.593</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177</v>
      </c>
      <c r="AU992" s="256" t="s">
        <v>87</v>
      </c>
      <c r="AV992" s="14" t="s">
        <v>87</v>
      </c>
      <c r="AW992" s="14" t="s">
        <v>38</v>
      </c>
      <c r="AX992" s="14" t="s">
        <v>77</v>
      </c>
      <c r="AY992" s="256" t="s">
        <v>165</v>
      </c>
    </row>
    <row r="993" s="13" customFormat="1">
      <c r="A993" s="13"/>
      <c r="B993" s="236"/>
      <c r="C993" s="237"/>
      <c r="D993" s="232" t="s">
        <v>177</v>
      </c>
      <c r="E993" s="238" t="s">
        <v>40</v>
      </c>
      <c r="F993" s="239" t="s">
        <v>210</v>
      </c>
      <c r="G993" s="237"/>
      <c r="H993" s="238" t="s">
        <v>40</v>
      </c>
      <c r="I993" s="240"/>
      <c r="J993" s="237"/>
      <c r="K993" s="237"/>
      <c r="L993" s="241"/>
      <c r="M993" s="242"/>
      <c r="N993" s="243"/>
      <c r="O993" s="243"/>
      <c r="P993" s="243"/>
      <c r="Q993" s="243"/>
      <c r="R993" s="243"/>
      <c r="S993" s="243"/>
      <c r="T993" s="244"/>
      <c r="U993" s="13"/>
      <c r="V993" s="13"/>
      <c r="W993" s="13"/>
      <c r="X993" s="13"/>
      <c r="Y993" s="13"/>
      <c r="Z993" s="13"/>
      <c r="AA993" s="13"/>
      <c r="AB993" s="13"/>
      <c r="AC993" s="13"/>
      <c r="AD993" s="13"/>
      <c r="AE993" s="13"/>
      <c r="AT993" s="245" t="s">
        <v>177</v>
      </c>
      <c r="AU993" s="245" t="s">
        <v>87</v>
      </c>
      <c r="AV993" s="13" t="s">
        <v>85</v>
      </c>
      <c r="AW993" s="13" t="s">
        <v>38</v>
      </c>
      <c r="AX993" s="13" t="s">
        <v>77</v>
      </c>
      <c r="AY993" s="245" t="s">
        <v>165</v>
      </c>
    </row>
    <row r="994" s="14" customFormat="1">
      <c r="A994" s="14"/>
      <c r="B994" s="246"/>
      <c r="C994" s="247"/>
      <c r="D994" s="232" t="s">
        <v>177</v>
      </c>
      <c r="E994" s="248" t="s">
        <v>40</v>
      </c>
      <c r="F994" s="249" t="s">
        <v>1219</v>
      </c>
      <c r="G994" s="247"/>
      <c r="H994" s="250">
        <v>12.94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177</v>
      </c>
      <c r="AU994" s="256" t="s">
        <v>87</v>
      </c>
      <c r="AV994" s="14" t="s">
        <v>87</v>
      </c>
      <c r="AW994" s="14" t="s">
        <v>38</v>
      </c>
      <c r="AX994" s="14" t="s">
        <v>77</v>
      </c>
      <c r="AY994" s="256" t="s">
        <v>165</v>
      </c>
    </row>
    <row r="995" s="14" customFormat="1">
      <c r="A995" s="14"/>
      <c r="B995" s="246"/>
      <c r="C995" s="247"/>
      <c r="D995" s="232" t="s">
        <v>177</v>
      </c>
      <c r="E995" s="248" t="s">
        <v>40</v>
      </c>
      <c r="F995" s="249" t="s">
        <v>1220</v>
      </c>
      <c r="G995" s="247"/>
      <c r="H995" s="250">
        <v>-1.2</v>
      </c>
      <c r="I995" s="251"/>
      <c r="J995" s="247"/>
      <c r="K995" s="247"/>
      <c r="L995" s="252"/>
      <c r="M995" s="253"/>
      <c r="N995" s="254"/>
      <c r="O995" s="254"/>
      <c r="P995" s="254"/>
      <c r="Q995" s="254"/>
      <c r="R995" s="254"/>
      <c r="S995" s="254"/>
      <c r="T995" s="255"/>
      <c r="U995" s="14"/>
      <c r="V995" s="14"/>
      <c r="W995" s="14"/>
      <c r="X995" s="14"/>
      <c r="Y995" s="14"/>
      <c r="Z995" s="14"/>
      <c r="AA995" s="14"/>
      <c r="AB995" s="14"/>
      <c r="AC995" s="14"/>
      <c r="AD995" s="14"/>
      <c r="AE995" s="14"/>
      <c r="AT995" s="256" t="s">
        <v>177</v>
      </c>
      <c r="AU995" s="256" t="s">
        <v>87</v>
      </c>
      <c r="AV995" s="14" t="s">
        <v>87</v>
      </c>
      <c r="AW995" s="14" t="s">
        <v>38</v>
      </c>
      <c r="AX995" s="14" t="s">
        <v>77</v>
      </c>
      <c r="AY995" s="256" t="s">
        <v>165</v>
      </c>
    </row>
    <row r="996" s="15" customFormat="1">
      <c r="A996" s="15"/>
      <c r="B996" s="257"/>
      <c r="C996" s="258"/>
      <c r="D996" s="232" t="s">
        <v>177</v>
      </c>
      <c r="E996" s="259" t="s">
        <v>40</v>
      </c>
      <c r="F996" s="260" t="s">
        <v>186</v>
      </c>
      <c r="G996" s="258"/>
      <c r="H996" s="261">
        <v>13.333</v>
      </c>
      <c r="I996" s="262"/>
      <c r="J996" s="258"/>
      <c r="K996" s="258"/>
      <c r="L996" s="263"/>
      <c r="M996" s="264"/>
      <c r="N996" s="265"/>
      <c r="O996" s="265"/>
      <c r="P996" s="265"/>
      <c r="Q996" s="265"/>
      <c r="R996" s="265"/>
      <c r="S996" s="265"/>
      <c r="T996" s="266"/>
      <c r="U996" s="15"/>
      <c r="V996" s="15"/>
      <c r="W996" s="15"/>
      <c r="X996" s="15"/>
      <c r="Y996" s="15"/>
      <c r="Z996" s="15"/>
      <c r="AA996" s="15"/>
      <c r="AB996" s="15"/>
      <c r="AC996" s="15"/>
      <c r="AD996" s="15"/>
      <c r="AE996" s="15"/>
      <c r="AT996" s="267" t="s">
        <v>177</v>
      </c>
      <c r="AU996" s="267" t="s">
        <v>87</v>
      </c>
      <c r="AV996" s="15" t="s">
        <v>173</v>
      </c>
      <c r="AW996" s="15" t="s">
        <v>38</v>
      </c>
      <c r="AX996" s="15" t="s">
        <v>85</v>
      </c>
      <c r="AY996" s="267" t="s">
        <v>165</v>
      </c>
    </row>
    <row r="997" s="2" customFormat="1" ht="24" customHeight="1">
      <c r="A997" s="39"/>
      <c r="B997" s="40"/>
      <c r="C997" s="269" t="s">
        <v>1221</v>
      </c>
      <c r="D997" s="269" t="s">
        <v>296</v>
      </c>
      <c r="E997" s="270" t="s">
        <v>1222</v>
      </c>
      <c r="F997" s="271" t="s">
        <v>1223</v>
      </c>
      <c r="G997" s="272" t="s">
        <v>171</v>
      </c>
      <c r="H997" s="273">
        <v>14.4</v>
      </c>
      <c r="I997" s="274"/>
      <c r="J997" s="275">
        <f>ROUND(I997*H997,2)</f>
        <v>0</v>
      </c>
      <c r="K997" s="271" t="s">
        <v>172</v>
      </c>
      <c r="L997" s="276"/>
      <c r="M997" s="277" t="s">
        <v>40</v>
      </c>
      <c r="N997" s="278" t="s">
        <v>48</v>
      </c>
      <c r="O997" s="85"/>
      <c r="P997" s="228">
        <f>O997*H997</f>
        <v>0</v>
      </c>
      <c r="Q997" s="228">
        <v>0.0138</v>
      </c>
      <c r="R997" s="228">
        <f>Q997*H997</f>
        <v>0.19872000000000001</v>
      </c>
      <c r="S997" s="228">
        <v>0</v>
      </c>
      <c r="T997" s="229">
        <f>S997*H997</f>
        <v>0</v>
      </c>
      <c r="U997" s="39"/>
      <c r="V997" s="39"/>
      <c r="W997" s="39"/>
      <c r="X997" s="39"/>
      <c r="Y997" s="39"/>
      <c r="Z997" s="39"/>
      <c r="AA997" s="39"/>
      <c r="AB997" s="39"/>
      <c r="AC997" s="39"/>
      <c r="AD997" s="39"/>
      <c r="AE997" s="39"/>
      <c r="AR997" s="230" t="s">
        <v>413</v>
      </c>
      <c r="AT997" s="230" t="s">
        <v>296</v>
      </c>
      <c r="AU997" s="230" t="s">
        <v>87</v>
      </c>
      <c r="AY997" s="18" t="s">
        <v>165</v>
      </c>
      <c r="BE997" s="231">
        <f>IF(N997="základní",J997,0)</f>
        <v>0</v>
      </c>
      <c r="BF997" s="231">
        <f>IF(N997="snížená",J997,0)</f>
        <v>0</v>
      </c>
      <c r="BG997" s="231">
        <f>IF(N997="zákl. přenesená",J997,0)</f>
        <v>0</v>
      </c>
      <c r="BH997" s="231">
        <f>IF(N997="sníž. přenesená",J997,0)</f>
        <v>0</v>
      </c>
      <c r="BI997" s="231">
        <f>IF(N997="nulová",J997,0)</f>
        <v>0</v>
      </c>
      <c r="BJ997" s="18" t="s">
        <v>85</v>
      </c>
      <c r="BK997" s="231">
        <f>ROUND(I997*H997,2)</f>
        <v>0</v>
      </c>
      <c r="BL997" s="18" t="s">
        <v>295</v>
      </c>
      <c r="BM997" s="230" t="s">
        <v>1224</v>
      </c>
    </row>
    <row r="998" s="2" customFormat="1">
      <c r="A998" s="39"/>
      <c r="B998" s="40"/>
      <c r="C998" s="41"/>
      <c r="D998" s="232" t="s">
        <v>175</v>
      </c>
      <c r="E998" s="41"/>
      <c r="F998" s="233" t="s">
        <v>1223</v>
      </c>
      <c r="G998" s="41"/>
      <c r="H998" s="41"/>
      <c r="I998" s="137"/>
      <c r="J998" s="41"/>
      <c r="K998" s="41"/>
      <c r="L998" s="45"/>
      <c r="M998" s="234"/>
      <c r="N998" s="235"/>
      <c r="O998" s="85"/>
      <c r="P998" s="85"/>
      <c r="Q998" s="85"/>
      <c r="R998" s="85"/>
      <c r="S998" s="85"/>
      <c r="T998" s="86"/>
      <c r="U998" s="39"/>
      <c r="V998" s="39"/>
      <c r="W998" s="39"/>
      <c r="X998" s="39"/>
      <c r="Y998" s="39"/>
      <c r="Z998" s="39"/>
      <c r="AA998" s="39"/>
      <c r="AB998" s="39"/>
      <c r="AC998" s="39"/>
      <c r="AD998" s="39"/>
      <c r="AE998" s="39"/>
      <c r="AT998" s="18" t="s">
        <v>175</v>
      </c>
      <c r="AU998" s="18" t="s">
        <v>87</v>
      </c>
    </row>
    <row r="999" s="14" customFormat="1">
      <c r="A999" s="14"/>
      <c r="B999" s="246"/>
      <c r="C999" s="247"/>
      <c r="D999" s="232" t="s">
        <v>177</v>
      </c>
      <c r="E999" s="247"/>
      <c r="F999" s="249" t="s">
        <v>1225</v>
      </c>
      <c r="G999" s="247"/>
      <c r="H999" s="250">
        <v>14.4</v>
      </c>
      <c r="I999" s="251"/>
      <c r="J999" s="247"/>
      <c r="K999" s="247"/>
      <c r="L999" s="252"/>
      <c r="M999" s="253"/>
      <c r="N999" s="254"/>
      <c r="O999" s="254"/>
      <c r="P999" s="254"/>
      <c r="Q999" s="254"/>
      <c r="R999" s="254"/>
      <c r="S999" s="254"/>
      <c r="T999" s="255"/>
      <c r="U999" s="14"/>
      <c r="V999" s="14"/>
      <c r="W999" s="14"/>
      <c r="X999" s="14"/>
      <c r="Y999" s="14"/>
      <c r="Z999" s="14"/>
      <c r="AA999" s="14"/>
      <c r="AB999" s="14"/>
      <c r="AC999" s="14"/>
      <c r="AD999" s="14"/>
      <c r="AE999" s="14"/>
      <c r="AT999" s="256" t="s">
        <v>177</v>
      </c>
      <c r="AU999" s="256" t="s">
        <v>87</v>
      </c>
      <c r="AV999" s="14" t="s">
        <v>87</v>
      </c>
      <c r="AW999" s="14" t="s">
        <v>4</v>
      </c>
      <c r="AX999" s="14" t="s">
        <v>85</v>
      </c>
      <c r="AY999" s="256" t="s">
        <v>165</v>
      </c>
    </row>
    <row r="1000" s="2" customFormat="1" ht="24" customHeight="1">
      <c r="A1000" s="39"/>
      <c r="B1000" s="40"/>
      <c r="C1000" s="219" t="s">
        <v>1226</v>
      </c>
      <c r="D1000" s="219" t="s">
        <v>168</v>
      </c>
      <c r="E1000" s="220" t="s">
        <v>1227</v>
      </c>
      <c r="F1000" s="221" t="s">
        <v>1228</v>
      </c>
      <c r="G1000" s="222" t="s">
        <v>171</v>
      </c>
      <c r="H1000" s="223">
        <v>13.333</v>
      </c>
      <c r="I1000" s="224"/>
      <c r="J1000" s="225">
        <f>ROUND(I1000*H1000,2)</f>
        <v>0</v>
      </c>
      <c r="K1000" s="221" t="s">
        <v>172</v>
      </c>
      <c r="L1000" s="45"/>
      <c r="M1000" s="226" t="s">
        <v>40</v>
      </c>
      <c r="N1000" s="227" t="s">
        <v>48</v>
      </c>
      <c r="O1000" s="85"/>
      <c r="P1000" s="228">
        <f>O1000*H1000</f>
        <v>0</v>
      </c>
      <c r="Q1000" s="228">
        <v>0</v>
      </c>
      <c r="R1000" s="228">
        <f>Q1000*H1000</f>
        <v>0</v>
      </c>
      <c r="S1000" s="228">
        <v>0</v>
      </c>
      <c r="T1000" s="229">
        <f>S1000*H1000</f>
        <v>0</v>
      </c>
      <c r="U1000" s="39"/>
      <c r="V1000" s="39"/>
      <c r="W1000" s="39"/>
      <c r="X1000" s="39"/>
      <c r="Y1000" s="39"/>
      <c r="Z1000" s="39"/>
      <c r="AA1000" s="39"/>
      <c r="AB1000" s="39"/>
      <c r="AC1000" s="39"/>
      <c r="AD1000" s="39"/>
      <c r="AE1000" s="39"/>
      <c r="AR1000" s="230" t="s">
        <v>295</v>
      </c>
      <c r="AT1000" s="230" t="s">
        <v>168</v>
      </c>
      <c r="AU1000" s="230" t="s">
        <v>87</v>
      </c>
      <c r="AY1000" s="18" t="s">
        <v>165</v>
      </c>
      <c r="BE1000" s="231">
        <f>IF(N1000="základní",J1000,0)</f>
        <v>0</v>
      </c>
      <c r="BF1000" s="231">
        <f>IF(N1000="snížená",J1000,0)</f>
        <v>0</v>
      </c>
      <c r="BG1000" s="231">
        <f>IF(N1000="zákl. přenesená",J1000,0)</f>
        <v>0</v>
      </c>
      <c r="BH1000" s="231">
        <f>IF(N1000="sníž. přenesená",J1000,0)</f>
        <v>0</v>
      </c>
      <c r="BI1000" s="231">
        <f>IF(N1000="nulová",J1000,0)</f>
        <v>0</v>
      </c>
      <c r="BJ1000" s="18" t="s">
        <v>85</v>
      </c>
      <c r="BK1000" s="231">
        <f>ROUND(I1000*H1000,2)</f>
        <v>0</v>
      </c>
      <c r="BL1000" s="18" t="s">
        <v>295</v>
      </c>
      <c r="BM1000" s="230" t="s">
        <v>1229</v>
      </c>
    </row>
    <row r="1001" s="2" customFormat="1">
      <c r="A1001" s="39"/>
      <c r="B1001" s="40"/>
      <c r="C1001" s="41"/>
      <c r="D1001" s="232" t="s">
        <v>175</v>
      </c>
      <c r="E1001" s="41"/>
      <c r="F1001" s="233" t="s">
        <v>1230</v>
      </c>
      <c r="G1001" s="41"/>
      <c r="H1001" s="41"/>
      <c r="I1001" s="137"/>
      <c r="J1001" s="41"/>
      <c r="K1001" s="41"/>
      <c r="L1001" s="45"/>
      <c r="M1001" s="234"/>
      <c r="N1001" s="235"/>
      <c r="O1001" s="85"/>
      <c r="P1001" s="85"/>
      <c r="Q1001" s="85"/>
      <c r="R1001" s="85"/>
      <c r="S1001" s="85"/>
      <c r="T1001" s="86"/>
      <c r="U1001" s="39"/>
      <c r="V1001" s="39"/>
      <c r="W1001" s="39"/>
      <c r="X1001" s="39"/>
      <c r="Y1001" s="39"/>
      <c r="Z1001" s="39"/>
      <c r="AA1001" s="39"/>
      <c r="AB1001" s="39"/>
      <c r="AC1001" s="39"/>
      <c r="AD1001" s="39"/>
      <c r="AE1001" s="39"/>
      <c r="AT1001" s="18" t="s">
        <v>175</v>
      </c>
      <c r="AU1001" s="18" t="s">
        <v>87</v>
      </c>
    </row>
    <row r="1002" s="2" customFormat="1">
      <c r="A1002" s="39"/>
      <c r="B1002" s="40"/>
      <c r="C1002" s="41"/>
      <c r="D1002" s="232" t="s">
        <v>192</v>
      </c>
      <c r="E1002" s="41"/>
      <c r="F1002" s="268" t="s">
        <v>1216</v>
      </c>
      <c r="G1002" s="41"/>
      <c r="H1002" s="41"/>
      <c r="I1002" s="137"/>
      <c r="J1002" s="41"/>
      <c r="K1002" s="41"/>
      <c r="L1002" s="45"/>
      <c r="M1002" s="234"/>
      <c r="N1002" s="235"/>
      <c r="O1002" s="85"/>
      <c r="P1002" s="85"/>
      <c r="Q1002" s="85"/>
      <c r="R1002" s="85"/>
      <c r="S1002" s="85"/>
      <c r="T1002" s="86"/>
      <c r="U1002" s="39"/>
      <c r="V1002" s="39"/>
      <c r="W1002" s="39"/>
      <c r="X1002" s="39"/>
      <c r="Y1002" s="39"/>
      <c r="Z1002" s="39"/>
      <c r="AA1002" s="39"/>
      <c r="AB1002" s="39"/>
      <c r="AC1002" s="39"/>
      <c r="AD1002" s="39"/>
      <c r="AE1002" s="39"/>
      <c r="AT1002" s="18" t="s">
        <v>192</v>
      </c>
      <c r="AU1002" s="18" t="s">
        <v>87</v>
      </c>
    </row>
    <row r="1003" s="13" customFormat="1">
      <c r="A1003" s="13"/>
      <c r="B1003" s="236"/>
      <c r="C1003" s="237"/>
      <c r="D1003" s="232" t="s">
        <v>177</v>
      </c>
      <c r="E1003" s="238" t="s">
        <v>40</v>
      </c>
      <c r="F1003" s="239" t="s">
        <v>1217</v>
      </c>
      <c r="G1003" s="237"/>
      <c r="H1003" s="238" t="s">
        <v>40</v>
      </c>
      <c r="I1003" s="240"/>
      <c r="J1003" s="237"/>
      <c r="K1003" s="237"/>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177</v>
      </c>
      <c r="AU1003" s="245" t="s">
        <v>87</v>
      </c>
      <c r="AV1003" s="13" t="s">
        <v>85</v>
      </c>
      <c r="AW1003" s="13" t="s">
        <v>38</v>
      </c>
      <c r="AX1003" s="13" t="s">
        <v>77</v>
      </c>
      <c r="AY1003" s="245" t="s">
        <v>165</v>
      </c>
    </row>
    <row r="1004" s="14" customFormat="1">
      <c r="A1004" s="14"/>
      <c r="B1004" s="246"/>
      <c r="C1004" s="247"/>
      <c r="D1004" s="232" t="s">
        <v>177</v>
      </c>
      <c r="E1004" s="248" t="s">
        <v>40</v>
      </c>
      <c r="F1004" s="249" t="s">
        <v>1218</v>
      </c>
      <c r="G1004" s="247"/>
      <c r="H1004" s="250">
        <v>1.593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177</v>
      </c>
      <c r="AU1004" s="256" t="s">
        <v>87</v>
      </c>
      <c r="AV1004" s="14" t="s">
        <v>87</v>
      </c>
      <c r="AW1004" s="14" t="s">
        <v>38</v>
      </c>
      <c r="AX1004" s="14" t="s">
        <v>77</v>
      </c>
      <c r="AY1004" s="256" t="s">
        <v>165</v>
      </c>
    </row>
    <row r="1005" s="13" customFormat="1">
      <c r="A1005" s="13"/>
      <c r="B1005" s="236"/>
      <c r="C1005" s="237"/>
      <c r="D1005" s="232" t="s">
        <v>177</v>
      </c>
      <c r="E1005" s="238" t="s">
        <v>40</v>
      </c>
      <c r="F1005" s="239" t="s">
        <v>210</v>
      </c>
      <c r="G1005" s="237"/>
      <c r="H1005" s="238" t="s">
        <v>40</v>
      </c>
      <c r="I1005" s="240"/>
      <c r="J1005" s="237"/>
      <c r="K1005" s="237"/>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177</v>
      </c>
      <c r="AU1005" s="245" t="s">
        <v>87</v>
      </c>
      <c r="AV1005" s="13" t="s">
        <v>85</v>
      </c>
      <c r="AW1005" s="13" t="s">
        <v>38</v>
      </c>
      <c r="AX1005" s="13" t="s">
        <v>77</v>
      </c>
      <c r="AY1005" s="245" t="s">
        <v>165</v>
      </c>
    </row>
    <row r="1006" s="14" customFormat="1">
      <c r="A1006" s="14"/>
      <c r="B1006" s="246"/>
      <c r="C1006" s="247"/>
      <c r="D1006" s="232" t="s">
        <v>177</v>
      </c>
      <c r="E1006" s="248" t="s">
        <v>40</v>
      </c>
      <c r="F1006" s="249" t="s">
        <v>1219</v>
      </c>
      <c r="G1006" s="247"/>
      <c r="H1006" s="250">
        <v>12.94</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177</v>
      </c>
      <c r="AU1006" s="256" t="s">
        <v>87</v>
      </c>
      <c r="AV1006" s="14" t="s">
        <v>87</v>
      </c>
      <c r="AW1006" s="14" t="s">
        <v>38</v>
      </c>
      <c r="AX1006" s="14" t="s">
        <v>77</v>
      </c>
      <c r="AY1006" s="256" t="s">
        <v>165</v>
      </c>
    </row>
    <row r="1007" s="14" customFormat="1">
      <c r="A1007" s="14"/>
      <c r="B1007" s="246"/>
      <c r="C1007" s="247"/>
      <c r="D1007" s="232" t="s">
        <v>177</v>
      </c>
      <c r="E1007" s="248" t="s">
        <v>40</v>
      </c>
      <c r="F1007" s="249" t="s">
        <v>1220</v>
      </c>
      <c r="G1007" s="247"/>
      <c r="H1007" s="250">
        <v>-1.2</v>
      </c>
      <c r="I1007" s="251"/>
      <c r="J1007" s="247"/>
      <c r="K1007" s="247"/>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177</v>
      </c>
      <c r="AU1007" s="256" t="s">
        <v>87</v>
      </c>
      <c r="AV1007" s="14" t="s">
        <v>87</v>
      </c>
      <c r="AW1007" s="14" t="s">
        <v>38</v>
      </c>
      <c r="AX1007" s="14" t="s">
        <v>77</v>
      </c>
      <c r="AY1007" s="256" t="s">
        <v>165</v>
      </c>
    </row>
    <row r="1008" s="15" customFormat="1">
      <c r="A1008" s="15"/>
      <c r="B1008" s="257"/>
      <c r="C1008" s="258"/>
      <c r="D1008" s="232" t="s">
        <v>177</v>
      </c>
      <c r="E1008" s="259" t="s">
        <v>40</v>
      </c>
      <c r="F1008" s="260" t="s">
        <v>186</v>
      </c>
      <c r="G1008" s="258"/>
      <c r="H1008" s="261">
        <v>13.333</v>
      </c>
      <c r="I1008" s="262"/>
      <c r="J1008" s="258"/>
      <c r="K1008" s="258"/>
      <c r="L1008" s="263"/>
      <c r="M1008" s="264"/>
      <c r="N1008" s="265"/>
      <c r="O1008" s="265"/>
      <c r="P1008" s="265"/>
      <c r="Q1008" s="265"/>
      <c r="R1008" s="265"/>
      <c r="S1008" s="265"/>
      <c r="T1008" s="266"/>
      <c r="U1008" s="15"/>
      <c r="V1008" s="15"/>
      <c r="W1008" s="15"/>
      <c r="X1008" s="15"/>
      <c r="Y1008" s="15"/>
      <c r="Z1008" s="15"/>
      <c r="AA1008" s="15"/>
      <c r="AB1008" s="15"/>
      <c r="AC1008" s="15"/>
      <c r="AD1008" s="15"/>
      <c r="AE1008" s="15"/>
      <c r="AT1008" s="267" t="s">
        <v>177</v>
      </c>
      <c r="AU1008" s="267" t="s">
        <v>87</v>
      </c>
      <c r="AV1008" s="15" t="s">
        <v>173</v>
      </c>
      <c r="AW1008" s="15" t="s">
        <v>38</v>
      </c>
      <c r="AX1008" s="15" t="s">
        <v>85</v>
      </c>
      <c r="AY1008" s="267" t="s">
        <v>165</v>
      </c>
    </row>
    <row r="1009" s="2" customFormat="1" ht="24" customHeight="1">
      <c r="A1009" s="39"/>
      <c r="B1009" s="40"/>
      <c r="C1009" s="219" t="s">
        <v>1231</v>
      </c>
      <c r="D1009" s="219" t="s">
        <v>168</v>
      </c>
      <c r="E1009" s="220" t="s">
        <v>1232</v>
      </c>
      <c r="F1009" s="221" t="s">
        <v>1233</v>
      </c>
      <c r="G1009" s="222" t="s">
        <v>171</v>
      </c>
      <c r="H1009" s="223">
        <v>13.333</v>
      </c>
      <c r="I1009" s="224"/>
      <c r="J1009" s="225">
        <f>ROUND(I1009*H1009,2)</f>
        <v>0</v>
      </c>
      <c r="K1009" s="221" t="s">
        <v>172</v>
      </c>
      <c r="L1009" s="45"/>
      <c r="M1009" s="226" t="s">
        <v>40</v>
      </c>
      <c r="N1009" s="227" t="s">
        <v>48</v>
      </c>
      <c r="O1009" s="85"/>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295</v>
      </c>
      <c r="AT1009" s="230" t="s">
        <v>168</v>
      </c>
      <c r="AU1009" s="230" t="s">
        <v>87</v>
      </c>
      <c r="AY1009" s="18" t="s">
        <v>165</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295</v>
      </c>
      <c r="BM1009" s="230" t="s">
        <v>1234</v>
      </c>
    </row>
    <row r="1010" s="2" customFormat="1">
      <c r="A1010" s="39"/>
      <c r="B1010" s="40"/>
      <c r="C1010" s="41"/>
      <c r="D1010" s="232" t="s">
        <v>175</v>
      </c>
      <c r="E1010" s="41"/>
      <c r="F1010" s="233" t="s">
        <v>1235</v>
      </c>
      <c r="G1010" s="41"/>
      <c r="H1010" s="41"/>
      <c r="I1010" s="137"/>
      <c r="J1010" s="41"/>
      <c r="K1010" s="41"/>
      <c r="L1010" s="45"/>
      <c r="M1010" s="234"/>
      <c r="N1010" s="235"/>
      <c r="O1010" s="85"/>
      <c r="P1010" s="85"/>
      <c r="Q1010" s="85"/>
      <c r="R1010" s="85"/>
      <c r="S1010" s="85"/>
      <c r="T1010" s="86"/>
      <c r="U1010" s="39"/>
      <c r="V1010" s="39"/>
      <c r="W1010" s="39"/>
      <c r="X1010" s="39"/>
      <c r="Y1010" s="39"/>
      <c r="Z1010" s="39"/>
      <c r="AA1010" s="39"/>
      <c r="AB1010" s="39"/>
      <c r="AC1010" s="39"/>
      <c r="AD1010" s="39"/>
      <c r="AE1010" s="39"/>
      <c r="AT1010" s="18" t="s">
        <v>175</v>
      </c>
      <c r="AU1010" s="18" t="s">
        <v>87</v>
      </c>
    </row>
    <row r="1011" s="2" customFormat="1">
      <c r="A1011" s="39"/>
      <c r="B1011" s="40"/>
      <c r="C1011" s="41"/>
      <c r="D1011" s="232" t="s">
        <v>192</v>
      </c>
      <c r="E1011" s="41"/>
      <c r="F1011" s="268" t="s">
        <v>1216</v>
      </c>
      <c r="G1011" s="41"/>
      <c r="H1011" s="41"/>
      <c r="I1011" s="137"/>
      <c r="J1011" s="41"/>
      <c r="K1011" s="41"/>
      <c r="L1011" s="45"/>
      <c r="M1011" s="234"/>
      <c r="N1011" s="235"/>
      <c r="O1011" s="85"/>
      <c r="P1011" s="85"/>
      <c r="Q1011" s="85"/>
      <c r="R1011" s="85"/>
      <c r="S1011" s="85"/>
      <c r="T1011" s="86"/>
      <c r="U1011" s="39"/>
      <c r="V1011" s="39"/>
      <c r="W1011" s="39"/>
      <c r="X1011" s="39"/>
      <c r="Y1011" s="39"/>
      <c r="Z1011" s="39"/>
      <c r="AA1011" s="39"/>
      <c r="AB1011" s="39"/>
      <c r="AC1011" s="39"/>
      <c r="AD1011" s="39"/>
      <c r="AE1011" s="39"/>
      <c r="AT1011" s="18" t="s">
        <v>192</v>
      </c>
      <c r="AU1011" s="18" t="s">
        <v>87</v>
      </c>
    </row>
    <row r="1012" s="13" customFormat="1">
      <c r="A1012" s="13"/>
      <c r="B1012" s="236"/>
      <c r="C1012" s="237"/>
      <c r="D1012" s="232" t="s">
        <v>177</v>
      </c>
      <c r="E1012" s="238" t="s">
        <v>40</v>
      </c>
      <c r="F1012" s="239" t="s">
        <v>1217</v>
      </c>
      <c r="G1012" s="237"/>
      <c r="H1012" s="238" t="s">
        <v>40</v>
      </c>
      <c r="I1012" s="240"/>
      <c r="J1012" s="237"/>
      <c r="K1012" s="237"/>
      <c r="L1012" s="241"/>
      <c r="M1012" s="242"/>
      <c r="N1012" s="243"/>
      <c r="O1012" s="243"/>
      <c r="P1012" s="243"/>
      <c r="Q1012" s="243"/>
      <c r="R1012" s="243"/>
      <c r="S1012" s="243"/>
      <c r="T1012" s="244"/>
      <c r="U1012" s="13"/>
      <c r="V1012" s="13"/>
      <c r="W1012" s="13"/>
      <c r="X1012" s="13"/>
      <c r="Y1012" s="13"/>
      <c r="Z1012" s="13"/>
      <c r="AA1012" s="13"/>
      <c r="AB1012" s="13"/>
      <c r="AC1012" s="13"/>
      <c r="AD1012" s="13"/>
      <c r="AE1012" s="13"/>
      <c r="AT1012" s="245" t="s">
        <v>177</v>
      </c>
      <c r="AU1012" s="245" t="s">
        <v>87</v>
      </c>
      <c r="AV1012" s="13" t="s">
        <v>85</v>
      </c>
      <c r="AW1012" s="13" t="s">
        <v>38</v>
      </c>
      <c r="AX1012" s="13" t="s">
        <v>77</v>
      </c>
      <c r="AY1012" s="245" t="s">
        <v>165</v>
      </c>
    </row>
    <row r="1013" s="14" customFormat="1">
      <c r="A1013" s="14"/>
      <c r="B1013" s="246"/>
      <c r="C1013" s="247"/>
      <c r="D1013" s="232" t="s">
        <v>177</v>
      </c>
      <c r="E1013" s="248" t="s">
        <v>40</v>
      </c>
      <c r="F1013" s="249" t="s">
        <v>1218</v>
      </c>
      <c r="G1013" s="247"/>
      <c r="H1013" s="250">
        <v>1.593</v>
      </c>
      <c r="I1013" s="251"/>
      <c r="J1013" s="247"/>
      <c r="K1013" s="247"/>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177</v>
      </c>
      <c r="AU1013" s="256" t="s">
        <v>87</v>
      </c>
      <c r="AV1013" s="14" t="s">
        <v>87</v>
      </c>
      <c r="AW1013" s="14" t="s">
        <v>38</v>
      </c>
      <c r="AX1013" s="14" t="s">
        <v>77</v>
      </c>
      <c r="AY1013" s="256" t="s">
        <v>165</v>
      </c>
    </row>
    <row r="1014" s="13" customFormat="1">
      <c r="A1014" s="13"/>
      <c r="B1014" s="236"/>
      <c r="C1014" s="237"/>
      <c r="D1014" s="232" t="s">
        <v>177</v>
      </c>
      <c r="E1014" s="238" t="s">
        <v>40</v>
      </c>
      <c r="F1014" s="239" t="s">
        <v>210</v>
      </c>
      <c r="G1014" s="237"/>
      <c r="H1014" s="238" t="s">
        <v>40</v>
      </c>
      <c r="I1014" s="240"/>
      <c r="J1014" s="237"/>
      <c r="K1014" s="237"/>
      <c r="L1014" s="241"/>
      <c r="M1014" s="242"/>
      <c r="N1014" s="243"/>
      <c r="O1014" s="243"/>
      <c r="P1014" s="243"/>
      <c r="Q1014" s="243"/>
      <c r="R1014" s="243"/>
      <c r="S1014" s="243"/>
      <c r="T1014" s="244"/>
      <c r="U1014" s="13"/>
      <c r="V1014" s="13"/>
      <c r="W1014" s="13"/>
      <c r="X1014" s="13"/>
      <c r="Y1014" s="13"/>
      <c r="Z1014" s="13"/>
      <c r="AA1014" s="13"/>
      <c r="AB1014" s="13"/>
      <c r="AC1014" s="13"/>
      <c r="AD1014" s="13"/>
      <c r="AE1014" s="13"/>
      <c r="AT1014" s="245" t="s">
        <v>177</v>
      </c>
      <c r="AU1014" s="245" t="s">
        <v>87</v>
      </c>
      <c r="AV1014" s="13" t="s">
        <v>85</v>
      </c>
      <c r="AW1014" s="13" t="s">
        <v>38</v>
      </c>
      <c r="AX1014" s="13" t="s">
        <v>77</v>
      </c>
      <c r="AY1014" s="245" t="s">
        <v>165</v>
      </c>
    </row>
    <row r="1015" s="14" customFormat="1">
      <c r="A1015" s="14"/>
      <c r="B1015" s="246"/>
      <c r="C1015" s="247"/>
      <c r="D1015" s="232" t="s">
        <v>177</v>
      </c>
      <c r="E1015" s="248" t="s">
        <v>40</v>
      </c>
      <c r="F1015" s="249" t="s">
        <v>1219</v>
      </c>
      <c r="G1015" s="247"/>
      <c r="H1015" s="250">
        <v>12.94</v>
      </c>
      <c r="I1015" s="251"/>
      <c r="J1015" s="247"/>
      <c r="K1015" s="247"/>
      <c r="L1015" s="252"/>
      <c r="M1015" s="253"/>
      <c r="N1015" s="254"/>
      <c r="O1015" s="254"/>
      <c r="P1015" s="254"/>
      <c r="Q1015" s="254"/>
      <c r="R1015" s="254"/>
      <c r="S1015" s="254"/>
      <c r="T1015" s="255"/>
      <c r="U1015" s="14"/>
      <c r="V1015" s="14"/>
      <c r="W1015" s="14"/>
      <c r="X1015" s="14"/>
      <c r="Y1015" s="14"/>
      <c r="Z1015" s="14"/>
      <c r="AA1015" s="14"/>
      <c r="AB1015" s="14"/>
      <c r="AC1015" s="14"/>
      <c r="AD1015" s="14"/>
      <c r="AE1015" s="14"/>
      <c r="AT1015" s="256" t="s">
        <v>177</v>
      </c>
      <c r="AU1015" s="256" t="s">
        <v>87</v>
      </c>
      <c r="AV1015" s="14" t="s">
        <v>87</v>
      </c>
      <c r="AW1015" s="14" t="s">
        <v>38</v>
      </c>
      <c r="AX1015" s="14" t="s">
        <v>77</v>
      </c>
      <c r="AY1015" s="256" t="s">
        <v>165</v>
      </c>
    </row>
    <row r="1016" s="14" customFormat="1">
      <c r="A1016" s="14"/>
      <c r="B1016" s="246"/>
      <c r="C1016" s="247"/>
      <c r="D1016" s="232" t="s">
        <v>177</v>
      </c>
      <c r="E1016" s="248" t="s">
        <v>40</v>
      </c>
      <c r="F1016" s="249" t="s">
        <v>1220</v>
      </c>
      <c r="G1016" s="247"/>
      <c r="H1016" s="250">
        <v>-1.2</v>
      </c>
      <c r="I1016" s="251"/>
      <c r="J1016" s="247"/>
      <c r="K1016" s="247"/>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177</v>
      </c>
      <c r="AU1016" s="256" t="s">
        <v>87</v>
      </c>
      <c r="AV1016" s="14" t="s">
        <v>87</v>
      </c>
      <c r="AW1016" s="14" t="s">
        <v>38</v>
      </c>
      <c r="AX1016" s="14" t="s">
        <v>77</v>
      </c>
      <c r="AY1016" s="256" t="s">
        <v>165</v>
      </c>
    </row>
    <row r="1017" s="15" customFormat="1">
      <c r="A1017" s="15"/>
      <c r="B1017" s="257"/>
      <c r="C1017" s="258"/>
      <c r="D1017" s="232" t="s">
        <v>177</v>
      </c>
      <c r="E1017" s="259" t="s">
        <v>40</v>
      </c>
      <c r="F1017" s="260" t="s">
        <v>186</v>
      </c>
      <c r="G1017" s="258"/>
      <c r="H1017" s="261">
        <v>13.333</v>
      </c>
      <c r="I1017" s="262"/>
      <c r="J1017" s="258"/>
      <c r="K1017" s="258"/>
      <c r="L1017" s="263"/>
      <c r="M1017" s="264"/>
      <c r="N1017" s="265"/>
      <c r="O1017" s="265"/>
      <c r="P1017" s="265"/>
      <c r="Q1017" s="265"/>
      <c r="R1017" s="265"/>
      <c r="S1017" s="265"/>
      <c r="T1017" s="266"/>
      <c r="U1017" s="15"/>
      <c r="V1017" s="15"/>
      <c r="W1017" s="15"/>
      <c r="X1017" s="15"/>
      <c r="Y1017" s="15"/>
      <c r="Z1017" s="15"/>
      <c r="AA1017" s="15"/>
      <c r="AB1017" s="15"/>
      <c r="AC1017" s="15"/>
      <c r="AD1017" s="15"/>
      <c r="AE1017" s="15"/>
      <c r="AT1017" s="267" t="s">
        <v>177</v>
      </c>
      <c r="AU1017" s="267" t="s">
        <v>87</v>
      </c>
      <c r="AV1017" s="15" t="s">
        <v>173</v>
      </c>
      <c r="AW1017" s="15" t="s">
        <v>38</v>
      </c>
      <c r="AX1017" s="15" t="s">
        <v>85</v>
      </c>
      <c r="AY1017" s="267" t="s">
        <v>165</v>
      </c>
    </row>
    <row r="1018" s="2" customFormat="1" ht="24" customHeight="1">
      <c r="A1018" s="39"/>
      <c r="B1018" s="40"/>
      <c r="C1018" s="219" t="s">
        <v>1236</v>
      </c>
      <c r="D1018" s="219" t="s">
        <v>168</v>
      </c>
      <c r="E1018" s="220" t="s">
        <v>1237</v>
      </c>
      <c r="F1018" s="221" t="s">
        <v>1238</v>
      </c>
      <c r="G1018" s="222" t="s">
        <v>171</v>
      </c>
      <c r="H1018" s="223">
        <v>13.333</v>
      </c>
      <c r="I1018" s="224"/>
      <c r="J1018" s="225">
        <f>ROUND(I1018*H1018,2)</f>
        <v>0</v>
      </c>
      <c r="K1018" s="221" t="s">
        <v>172</v>
      </c>
      <c r="L1018" s="45"/>
      <c r="M1018" s="226" t="s">
        <v>40</v>
      </c>
      <c r="N1018" s="227" t="s">
        <v>48</v>
      </c>
      <c r="O1018" s="85"/>
      <c r="P1018" s="228">
        <f>O1018*H1018</f>
        <v>0</v>
      </c>
      <c r="Q1018" s="228">
        <v>0.00093000000000000005</v>
      </c>
      <c r="R1018" s="228">
        <f>Q1018*H1018</f>
        <v>0.012399690000000001</v>
      </c>
      <c r="S1018" s="228">
        <v>0</v>
      </c>
      <c r="T1018" s="229">
        <f>S1018*H1018</f>
        <v>0</v>
      </c>
      <c r="U1018" s="39"/>
      <c r="V1018" s="39"/>
      <c r="W1018" s="39"/>
      <c r="X1018" s="39"/>
      <c r="Y1018" s="39"/>
      <c r="Z1018" s="39"/>
      <c r="AA1018" s="39"/>
      <c r="AB1018" s="39"/>
      <c r="AC1018" s="39"/>
      <c r="AD1018" s="39"/>
      <c r="AE1018" s="39"/>
      <c r="AR1018" s="230" t="s">
        <v>295</v>
      </c>
      <c r="AT1018" s="230" t="s">
        <v>168</v>
      </c>
      <c r="AU1018" s="230" t="s">
        <v>87</v>
      </c>
      <c r="AY1018" s="18" t="s">
        <v>165</v>
      </c>
      <c r="BE1018" s="231">
        <f>IF(N1018="základní",J1018,0)</f>
        <v>0</v>
      </c>
      <c r="BF1018" s="231">
        <f>IF(N1018="snížená",J1018,0)</f>
        <v>0</v>
      </c>
      <c r="BG1018" s="231">
        <f>IF(N1018="zákl. přenesená",J1018,0)</f>
        <v>0</v>
      </c>
      <c r="BH1018" s="231">
        <f>IF(N1018="sníž. přenesená",J1018,0)</f>
        <v>0</v>
      </c>
      <c r="BI1018" s="231">
        <f>IF(N1018="nulová",J1018,0)</f>
        <v>0</v>
      </c>
      <c r="BJ1018" s="18" t="s">
        <v>85</v>
      </c>
      <c r="BK1018" s="231">
        <f>ROUND(I1018*H1018,2)</f>
        <v>0</v>
      </c>
      <c r="BL1018" s="18" t="s">
        <v>295</v>
      </c>
      <c r="BM1018" s="230" t="s">
        <v>1239</v>
      </c>
    </row>
    <row r="1019" s="2" customFormat="1">
      <c r="A1019" s="39"/>
      <c r="B1019" s="40"/>
      <c r="C1019" s="41"/>
      <c r="D1019" s="232" t="s">
        <v>175</v>
      </c>
      <c r="E1019" s="41"/>
      <c r="F1019" s="233" t="s">
        <v>1240</v>
      </c>
      <c r="G1019" s="41"/>
      <c r="H1019" s="41"/>
      <c r="I1019" s="137"/>
      <c r="J1019" s="41"/>
      <c r="K1019" s="41"/>
      <c r="L1019" s="45"/>
      <c r="M1019" s="234"/>
      <c r="N1019" s="235"/>
      <c r="O1019" s="85"/>
      <c r="P1019" s="85"/>
      <c r="Q1019" s="85"/>
      <c r="R1019" s="85"/>
      <c r="S1019" s="85"/>
      <c r="T1019" s="86"/>
      <c r="U1019" s="39"/>
      <c r="V1019" s="39"/>
      <c r="W1019" s="39"/>
      <c r="X1019" s="39"/>
      <c r="Y1019" s="39"/>
      <c r="Z1019" s="39"/>
      <c r="AA1019" s="39"/>
      <c r="AB1019" s="39"/>
      <c r="AC1019" s="39"/>
      <c r="AD1019" s="39"/>
      <c r="AE1019" s="39"/>
      <c r="AT1019" s="18" t="s">
        <v>175</v>
      </c>
      <c r="AU1019" s="18" t="s">
        <v>87</v>
      </c>
    </row>
    <row r="1020" s="2" customFormat="1">
      <c r="A1020" s="39"/>
      <c r="B1020" s="40"/>
      <c r="C1020" s="41"/>
      <c r="D1020" s="232" t="s">
        <v>192</v>
      </c>
      <c r="E1020" s="41"/>
      <c r="F1020" s="268" t="s">
        <v>1216</v>
      </c>
      <c r="G1020" s="41"/>
      <c r="H1020" s="41"/>
      <c r="I1020" s="137"/>
      <c r="J1020" s="41"/>
      <c r="K1020" s="41"/>
      <c r="L1020" s="45"/>
      <c r="M1020" s="234"/>
      <c r="N1020" s="235"/>
      <c r="O1020" s="85"/>
      <c r="P1020" s="85"/>
      <c r="Q1020" s="85"/>
      <c r="R1020" s="85"/>
      <c r="S1020" s="85"/>
      <c r="T1020" s="86"/>
      <c r="U1020" s="39"/>
      <c r="V1020" s="39"/>
      <c r="W1020" s="39"/>
      <c r="X1020" s="39"/>
      <c r="Y1020" s="39"/>
      <c r="Z1020" s="39"/>
      <c r="AA1020" s="39"/>
      <c r="AB1020" s="39"/>
      <c r="AC1020" s="39"/>
      <c r="AD1020" s="39"/>
      <c r="AE1020" s="39"/>
      <c r="AT1020" s="18" t="s">
        <v>192</v>
      </c>
      <c r="AU1020" s="18" t="s">
        <v>87</v>
      </c>
    </row>
    <row r="1021" s="13" customFormat="1">
      <c r="A1021" s="13"/>
      <c r="B1021" s="236"/>
      <c r="C1021" s="237"/>
      <c r="D1021" s="232" t="s">
        <v>177</v>
      </c>
      <c r="E1021" s="238" t="s">
        <v>40</v>
      </c>
      <c r="F1021" s="239" t="s">
        <v>1217</v>
      </c>
      <c r="G1021" s="237"/>
      <c r="H1021" s="238" t="s">
        <v>40</v>
      </c>
      <c r="I1021" s="240"/>
      <c r="J1021" s="237"/>
      <c r="K1021" s="237"/>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177</v>
      </c>
      <c r="AU1021" s="245" t="s">
        <v>87</v>
      </c>
      <c r="AV1021" s="13" t="s">
        <v>85</v>
      </c>
      <c r="AW1021" s="13" t="s">
        <v>38</v>
      </c>
      <c r="AX1021" s="13" t="s">
        <v>77</v>
      </c>
      <c r="AY1021" s="245" t="s">
        <v>165</v>
      </c>
    </row>
    <row r="1022" s="14" customFormat="1">
      <c r="A1022" s="14"/>
      <c r="B1022" s="246"/>
      <c r="C1022" s="247"/>
      <c r="D1022" s="232" t="s">
        <v>177</v>
      </c>
      <c r="E1022" s="248" t="s">
        <v>40</v>
      </c>
      <c r="F1022" s="249" t="s">
        <v>1218</v>
      </c>
      <c r="G1022" s="247"/>
      <c r="H1022" s="250">
        <v>1.593</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177</v>
      </c>
      <c r="AU1022" s="256" t="s">
        <v>87</v>
      </c>
      <c r="AV1022" s="14" t="s">
        <v>87</v>
      </c>
      <c r="AW1022" s="14" t="s">
        <v>38</v>
      </c>
      <c r="AX1022" s="14" t="s">
        <v>77</v>
      </c>
      <c r="AY1022" s="256" t="s">
        <v>165</v>
      </c>
    </row>
    <row r="1023" s="13" customFormat="1">
      <c r="A1023" s="13"/>
      <c r="B1023" s="236"/>
      <c r="C1023" s="237"/>
      <c r="D1023" s="232" t="s">
        <v>177</v>
      </c>
      <c r="E1023" s="238" t="s">
        <v>40</v>
      </c>
      <c r="F1023" s="239" t="s">
        <v>210</v>
      </c>
      <c r="G1023" s="237"/>
      <c r="H1023" s="238" t="s">
        <v>40</v>
      </c>
      <c r="I1023" s="240"/>
      <c r="J1023" s="237"/>
      <c r="K1023" s="237"/>
      <c r="L1023" s="241"/>
      <c r="M1023" s="242"/>
      <c r="N1023" s="243"/>
      <c r="O1023" s="243"/>
      <c r="P1023" s="243"/>
      <c r="Q1023" s="243"/>
      <c r="R1023" s="243"/>
      <c r="S1023" s="243"/>
      <c r="T1023" s="244"/>
      <c r="U1023" s="13"/>
      <c r="V1023" s="13"/>
      <c r="W1023" s="13"/>
      <c r="X1023" s="13"/>
      <c r="Y1023" s="13"/>
      <c r="Z1023" s="13"/>
      <c r="AA1023" s="13"/>
      <c r="AB1023" s="13"/>
      <c r="AC1023" s="13"/>
      <c r="AD1023" s="13"/>
      <c r="AE1023" s="13"/>
      <c r="AT1023" s="245" t="s">
        <v>177</v>
      </c>
      <c r="AU1023" s="245" t="s">
        <v>87</v>
      </c>
      <c r="AV1023" s="13" t="s">
        <v>85</v>
      </c>
      <c r="AW1023" s="13" t="s">
        <v>38</v>
      </c>
      <c r="AX1023" s="13" t="s">
        <v>77</v>
      </c>
      <c r="AY1023" s="245" t="s">
        <v>165</v>
      </c>
    </row>
    <row r="1024" s="14" customFormat="1">
      <c r="A1024" s="14"/>
      <c r="B1024" s="246"/>
      <c r="C1024" s="247"/>
      <c r="D1024" s="232" t="s">
        <v>177</v>
      </c>
      <c r="E1024" s="248" t="s">
        <v>40</v>
      </c>
      <c r="F1024" s="249" t="s">
        <v>1219</v>
      </c>
      <c r="G1024" s="247"/>
      <c r="H1024" s="250">
        <v>12.94</v>
      </c>
      <c r="I1024" s="251"/>
      <c r="J1024" s="247"/>
      <c r="K1024" s="247"/>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177</v>
      </c>
      <c r="AU1024" s="256" t="s">
        <v>87</v>
      </c>
      <c r="AV1024" s="14" t="s">
        <v>87</v>
      </c>
      <c r="AW1024" s="14" t="s">
        <v>38</v>
      </c>
      <c r="AX1024" s="14" t="s">
        <v>77</v>
      </c>
      <c r="AY1024" s="256" t="s">
        <v>165</v>
      </c>
    </row>
    <row r="1025" s="14" customFormat="1">
      <c r="A1025" s="14"/>
      <c r="B1025" s="246"/>
      <c r="C1025" s="247"/>
      <c r="D1025" s="232" t="s">
        <v>177</v>
      </c>
      <c r="E1025" s="248" t="s">
        <v>40</v>
      </c>
      <c r="F1025" s="249" t="s">
        <v>1220</v>
      </c>
      <c r="G1025" s="247"/>
      <c r="H1025" s="250">
        <v>-1.2</v>
      </c>
      <c r="I1025" s="251"/>
      <c r="J1025" s="247"/>
      <c r="K1025" s="247"/>
      <c r="L1025" s="252"/>
      <c r="M1025" s="253"/>
      <c r="N1025" s="254"/>
      <c r="O1025" s="254"/>
      <c r="P1025" s="254"/>
      <c r="Q1025" s="254"/>
      <c r="R1025" s="254"/>
      <c r="S1025" s="254"/>
      <c r="T1025" s="255"/>
      <c r="U1025" s="14"/>
      <c r="V1025" s="14"/>
      <c r="W1025" s="14"/>
      <c r="X1025" s="14"/>
      <c r="Y1025" s="14"/>
      <c r="Z1025" s="14"/>
      <c r="AA1025" s="14"/>
      <c r="AB1025" s="14"/>
      <c r="AC1025" s="14"/>
      <c r="AD1025" s="14"/>
      <c r="AE1025" s="14"/>
      <c r="AT1025" s="256" t="s">
        <v>177</v>
      </c>
      <c r="AU1025" s="256" t="s">
        <v>87</v>
      </c>
      <c r="AV1025" s="14" t="s">
        <v>87</v>
      </c>
      <c r="AW1025" s="14" t="s">
        <v>38</v>
      </c>
      <c r="AX1025" s="14" t="s">
        <v>77</v>
      </c>
      <c r="AY1025" s="256" t="s">
        <v>165</v>
      </c>
    </row>
    <row r="1026" s="15" customFormat="1">
      <c r="A1026" s="15"/>
      <c r="B1026" s="257"/>
      <c r="C1026" s="258"/>
      <c r="D1026" s="232" t="s">
        <v>177</v>
      </c>
      <c r="E1026" s="259" t="s">
        <v>40</v>
      </c>
      <c r="F1026" s="260" t="s">
        <v>186</v>
      </c>
      <c r="G1026" s="258"/>
      <c r="H1026" s="261">
        <v>13.333</v>
      </c>
      <c r="I1026" s="262"/>
      <c r="J1026" s="258"/>
      <c r="K1026" s="258"/>
      <c r="L1026" s="263"/>
      <c r="M1026" s="264"/>
      <c r="N1026" s="265"/>
      <c r="O1026" s="265"/>
      <c r="P1026" s="265"/>
      <c r="Q1026" s="265"/>
      <c r="R1026" s="265"/>
      <c r="S1026" s="265"/>
      <c r="T1026" s="266"/>
      <c r="U1026" s="15"/>
      <c r="V1026" s="15"/>
      <c r="W1026" s="15"/>
      <c r="X1026" s="15"/>
      <c r="Y1026" s="15"/>
      <c r="Z1026" s="15"/>
      <c r="AA1026" s="15"/>
      <c r="AB1026" s="15"/>
      <c r="AC1026" s="15"/>
      <c r="AD1026" s="15"/>
      <c r="AE1026" s="15"/>
      <c r="AT1026" s="267" t="s">
        <v>177</v>
      </c>
      <c r="AU1026" s="267" t="s">
        <v>87</v>
      </c>
      <c r="AV1026" s="15" t="s">
        <v>173</v>
      </c>
      <c r="AW1026" s="15" t="s">
        <v>38</v>
      </c>
      <c r="AX1026" s="15" t="s">
        <v>85</v>
      </c>
      <c r="AY1026" s="267" t="s">
        <v>165</v>
      </c>
    </row>
    <row r="1027" s="2" customFormat="1" ht="16.5" customHeight="1">
      <c r="A1027" s="39"/>
      <c r="B1027" s="40"/>
      <c r="C1027" s="219" t="s">
        <v>1241</v>
      </c>
      <c r="D1027" s="219" t="s">
        <v>168</v>
      </c>
      <c r="E1027" s="220" t="s">
        <v>1242</v>
      </c>
      <c r="F1027" s="221" t="s">
        <v>1243</v>
      </c>
      <c r="G1027" s="222" t="s">
        <v>189</v>
      </c>
      <c r="H1027" s="223">
        <v>8.8000000000000007</v>
      </c>
      <c r="I1027" s="224"/>
      <c r="J1027" s="225">
        <f>ROUND(I1027*H1027,2)</f>
        <v>0</v>
      </c>
      <c r="K1027" s="221" t="s">
        <v>172</v>
      </c>
      <c r="L1027" s="45"/>
      <c r="M1027" s="226" t="s">
        <v>40</v>
      </c>
      <c r="N1027" s="227" t="s">
        <v>48</v>
      </c>
      <c r="O1027" s="85"/>
      <c r="P1027" s="228">
        <f>O1027*H1027</f>
        <v>0</v>
      </c>
      <c r="Q1027" s="228">
        <v>0.00031</v>
      </c>
      <c r="R1027" s="228">
        <f>Q1027*H1027</f>
        <v>0.0027280000000000004</v>
      </c>
      <c r="S1027" s="228">
        <v>0</v>
      </c>
      <c r="T1027" s="229">
        <f>S1027*H1027</f>
        <v>0</v>
      </c>
      <c r="U1027" s="39"/>
      <c r="V1027" s="39"/>
      <c r="W1027" s="39"/>
      <c r="X1027" s="39"/>
      <c r="Y1027" s="39"/>
      <c r="Z1027" s="39"/>
      <c r="AA1027" s="39"/>
      <c r="AB1027" s="39"/>
      <c r="AC1027" s="39"/>
      <c r="AD1027" s="39"/>
      <c r="AE1027" s="39"/>
      <c r="AR1027" s="230" t="s">
        <v>295</v>
      </c>
      <c r="AT1027" s="230" t="s">
        <v>168</v>
      </c>
      <c r="AU1027" s="230" t="s">
        <v>87</v>
      </c>
      <c r="AY1027" s="18" t="s">
        <v>165</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295</v>
      </c>
      <c r="BM1027" s="230" t="s">
        <v>1244</v>
      </c>
    </row>
    <row r="1028" s="2" customFormat="1">
      <c r="A1028" s="39"/>
      <c r="B1028" s="40"/>
      <c r="C1028" s="41"/>
      <c r="D1028" s="232" t="s">
        <v>175</v>
      </c>
      <c r="E1028" s="41"/>
      <c r="F1028" s="233" t="s">
        <v>1245</v>
      </c>
      <c r="G1028" s="41"/>
      <c r="H1028" s="41"/>
      <c r="I1028" s="137"/>
      <c r="J1028" s="41"/>
      <c r="K1028" s="41"/>
      <c r="L1028" s="45"/>
      <c r="M1028" s="234"/>
      <c r="N1028" s="235"/>
      <c r="O1028" s="85"/>
      <c r="P1028" s="85"/>
      <c r="Q1028" s="85"/>
      <c r="R1028" s="85"/>
      <c r="S1028" s="85"/>
      <c r="T1028" s="86"/>
      <c r="U1028" s="39"/>
      <c r="V1028" s="39"/>
      <c r="W1028" s="39"/>
      <c r="X1028" s="39"/>
      <c r="Y1028" s="39"/>
      <c r="Z1028" s="39"/>
      <c r="AA1028" s="39"/>
      <c r="AB1028" s="39"/>
      <c r="AC1028" s="39"/>
      <c r="AD1028" s="39"/>
      <c r="AE1028" s="39"/>
      <c r="AT1028" s="18" t="s">
        <v>175</v>
      </c>
      <c r="AU1028" s="18" t="s">
        <v>87</v>
      </c>
    </row>
    <row r="1029" s="2" customFormat="1">
      <c r="A1029" s="39"/>
      <c r="B1029" s="40"/>
      <c r="C1029" s="41"/>
      <c r="D1029" s="232" t="s">
        <v>192</v>
      </c>
      <c r="E1029" s="41"/>
      <c r="F1029" s="268" t="s">
        <v>1246</v>
      </c>
      <c r="G1029" s="41"/>
      <c r="H1029" s="41"/>
      <c r="I1029" s="137"/>
      <c r="J1029" s="41"/>
      <c r="K1029" s="41"/>
      <c r="L1029" s="45"/>
      <c r="M1029" s="234"/>
      <c r="N1029" s="235"/>
      <c r="O1029" s="85"/>
      <c r="P1029" s="85"/>
      <c r="Q1029" s="85"/>
      <c r="R1029" s="85"/>
      <c r="S1029" s="85"/>
      <c r="T1029" s="86"/>
      <c r="U1029" s="39"/>
      <c r="V1029" s="39"/>
      <c r="W1029" s="39"/>
      <c r="X1029" s="39"/>
      <c r="Y1029" s="39"/>
      <c r="Z1029" s="39"/>
      <c r="AA1029" s="39"/>
      <c r="AB1029" s="39"/>
      <c r="AC1029" s="39"/>
      <c r="AD1029" s="39"/>
      <c r="AE1029" s="39"/>
      <c r="AT1029" s="18" t="s">
        <v>192</v>
      </c>
      <c r="AU1029" s="18" t="s">
        <v>87</v>
      </c>
    </row>
    <row r="1030" s="14" customFormat="1">
      <c r="A1030" s="14"/>
      <c r="B1030" s="246"/>
      <c r="C1030" s="247"/>
      <c r="D1030" s="232" t="s">
        <v>177</v>
      </c>
      <c r="E1030" s="248" t="s">
        <v>40</v>
      </c>
      <c r="F1030" s="249" t="s">
        <v>1247</v>
      </c>
      <c r="G1030" s="247"/>
      <c r="H1030" s="250">
        <v>8.8000000000000007</v>
      </c>
      <c r="I1030" s="251"/>
      <c r="J1030" s="247"/>
      <c r="K1030" s="247"/>
      <c r="L1030" s="252"/>
      <c r="M1030" s="253"/>
      <c r="N1030" s="254"/>
      <c r="O1030" s="254"/>
      <c r="P1030" s="254"/>
      <c r="Q1030" s="254"/>
      <c r="R1030" s="254"/>
      <c r="S1030" s="254"/>
      <c r="T1030" s="255"/>
      <c r="U1030" s="14"/>
      <c r="V1030" s="14"/>
      <c r="W1030" s="14"/>
      <c r="X1030" s="14"/>
      <c r="Y1030" s="14"/>
      <c r="Z1030" s="14"/>
      <c r="AA1030" s="14"/>
      <c r="AB1030" s="14"/>
      <c r="AC1030" s="14"/>
      <c r="AD1030" s="14"/>
      <c r="AE1030" s="14"/>
      <c r="AT1030" s="256" t="s">
        <v>177</v>
      </c>
      <c r="AU1030" s="256" t="s">
        <v>87</v>
      </c>
      <c r="AV1030" s="14" t="s">
        <v>87</v>
      </c>
      <c r="AW1030" s="14" t="s">
        <v>38</v>
      </c>
      <c r="AX1030" s="14" t="s">
        <v>77</v>
      </c>
      <c r="AY1030" s="256" t="s">
        <v>165</v>
      </c>
    </row>
    <row r="1031" s="15" customFormat="1">
      <c r="A1031" s="15"/>
      <c r="B1031" s="257"/>
      <c r="C1031" s="258"/>
      <c r="D1031" s="232" t="s">
        <v>177</v>
      </c>
      <c r="E1031" s="259" t="s">
        <v>40</v>
      </c>
      <c r="F1031" s="260" t="s">
        <v>186</v>
      </c>
      <c r="G1031" s="258"/>
      <c r="H1031" s="261">
        <v>8.8000000000000007</v>
      </c>
      <c r="I1031" s="262"/>
      <c r="J1031" s="258"/>
      <c r="K1031" s="258"/>
      <c r="L1031" s="263"/>
      <c r="M1031" s="264"/>
      <c r="N1031" s="265"/>
      <c r="O1031" s="265"/>
      <c r="P1031" s="265"/>
      <c r="Q1031" s="265"/>
      <c r="R1031" s="265"/>
      <c r="S1031" s="265"/>
      <c r="T1031" s="266"/>
      <c r="U1031" s="15"/>
      <c r="V1031" s="15"/>
      <c r="W1031" s="15"/>
      <c r="X1031" s="15"/>
      <c r="Y1031" s="15"/>
      <c r="Z1031" s="15"/>
      <c r="AA1031" s="15"/>
      <c r="AB1031" s="15"/>
      <c r="AC1031" s="15"/>
      <c r="AD1031" s="15"/>
      <c r="AE1031" s="15"/>
      <c r="AT1031" s="267" t="s">
        <v>177</v>
      </c>
      <c r="AU1031" s="267" t="s">
        <v>87</v>
      </c>
      <c r="AV1031" s="15" t="s">
        <v>173</v>
      </c>
      <c r="AW1031" s="15" t="s">
        <v>38</v>
      </c>
      <c r="AX1031" s="15" t="s">
        <v>85</v>
      </c>
      <c r="AY1031" s="267" t="s">
        <v>165</v>
      </c>
    </row>
    <row r="1032" s="2" customFormat="1" ht="16.5" customHeight="1">
      <c r="A1032" s="39"/>
      <c r="B1032" s="40"/>
      <c r="C1032" s="219" t="s">
        <v>1248</v>
      </c>
      <c r="D1032" s="219" t="s">
        <v>168</v>
      </c>
      <c r="E1032" s="220" t="s">
        <v>1249</v>
      </c>
      <c r="F1032" s="221" t="s">
        <v>1250</v>
      </c>
      <c r="G1032" s="222" t="s">
        <v>189</v>
      </c>
      <c r="H1032" s="223">
        <v>1.8</v>
      </c>
      <c r="I1032" s="224"/>
      <c r="J1032" s="225">
        <f>ROUND(I1032*H1032,2)</f>
        <v>0</v>
      </c>
      <c r="K1032" s="221" t="s">
        <v>172</v>
      </c>
      <c r="L1032" s="45"/>
      <c r="M1032" s="226" t="s">
        <v>40</v>
      </c>
      <c r="N1032" s="227" t="s">
        <v>48</v>
      </c>
      <c r="O1032" s="85"/>
      <c r="P1032" s="228">
        <f>O1032*H1032</f>
        <v>0</v>
      </c>
      <c r="Q1032" s="228">
        <v>0.00031</v>
      </c>
      <c r="R1032" s="228">
        <f>Q1032*H1032</f>
        <v>0.00055800000000000001</v>
      </c>
      <c r="S1032" s="228">
        <v>0</v>
      </c>
      <c r="T1032" s="229">
        <f>S1032*H1032</f>
        <v>0</v>
      </c>
      <c r="U1032" s="39"/>
      <c r="V1032" s="39"/>
      <c r="W1032" s="39"/>
      <c r="X1032" s="39"/>
      <c r="Y1032" s="39"/>
      <c r="Z1032" s="39"/>
      <c r="AA1032" s="39"/>
      <c r="AB1032" s="39"/>
      <c r="AC1032" s="39"/>
      <c r="AD1032" s="39"/>
      <c r="AE1032" s="39"/>
      <c r="AR1032" s="230" t="s">
        <v>295</v>
      </c>
      <c r="AT1032" s="230" t="s">
        <v>168</v>
      </c>
      <c r="AU1032" s="230" t="s">
        <v>87</v>
      </c>
      <c r="AY1032" s="18" t="s">
        <v>165</v>
      </c>
      <c r="BE1032" s="231">
        <f>IF(N1032="základní",J1032,0)</f>
        <v>0</v>
      </c>
      <c r="BF1032" s="231">
        <f>IF(N1032="snížená",J1032,0)</f>
        <v>0</v>
      </c>
      <c r="BG1032" s="231">
        <f>IF(N1032="zákl. přenesená",J1032,0)</f>
        <v>0</v>
      </c>
      <c r="BH1032" s="231">
        <f>IF(N1032="sníž. přenesená",J1032,0)</f>
        <v>0</v>
      </c>
      <c r="BI1032" s="231">
        <f>IF(N1032="nulová",J1032,0)</f>
        <v>0</v>
      </c>
      <c r="BJ1032" s="18" t="s">
        <v>85</v>
      </c>
      <c r="BK1032" s="231">
        <f>ROUND(I1032*H1032,2)</f>
        <v>0</v>
      </c>
      <c r="BL1032" s="18" t="s">
        <v>295</v>
      </c>
      <c r="BM1032" s="230" t="s">
        <v>1251</v>
      </c>
    </row>
    <row r="1033" s="2" customFormat="1">
      <c r="A1033" s="39"/>
      <c r="B1033" s="40"/>
      <c r="C1033" s="41"/>
      <c r="D1033" s="232" t="s">
        <v>175</v>
      </c>
      <c r="E1033" s="41"/>
      <c r="F1033" s="233" t="s">
        <v>1252</v>
      </c>
      <c r="G1033" s="41"/>
      <c r="H1033" s="41"/>
      <c r="I1033" s="137"/>
      <c r="J1033" s="41"/>
      <c r="K1033" s="41"/>
      <c r="L1033" s="45"/>
      <c r="M1033" s="234"/>
      <c r="N1033" s="235"/>
      <c r="O1033" s="85"/>
      <c r="P1033" s="85"/>
      <c r="Q1033" s="85"/>
      <c r="R1033" s="85"/>
      <c r="S1033" s="85"/>
      <c r="T1033" s="86"/>
      <c r="U1033" s="39"/>
      <c r="V1033" s="39"/>
      <c r="W1033" s="39"/>
      <c r="X1033" s="39"/>
      <c r="Y1033" s="39"/>
      <c r="Z1033" s="39"/>
      <c r="AA1033" s="39"/>
      <c r="AB1033" s="39"/>
      <c r="AC1033" s="39"/>
      <c r="AD1033" s="39"/>
      <c r="AE1033" s="39"/>
      <c r="AT1033" s="18" t="s">
        <v>175</v>
      </c>
      <c r="AU1033" s="18" t="s">
        <v>87</v>
      </c>
    </row>
    <row r="1034" s="2" customFormat="1">
      <c r="A1034" s="39"/>
      <c r="B1034" s="40"/>
      <c r="C1034" s="41"/>
      <c r="D1034" s="232" t="s">
        <v>192</v>
      </c>
      <c r="E1034" s="41"/>
      <c r="F1034" s="268" t="s">
        <v>1246</v>
      </c>
      <c r="G1034" s="41"/>
      <c r="H1034" s="41"/>
      <c r="I1034" s="137"/>
      <c r="J1034" s="41"/>
      <c r="K1034" s="41"/>
      <c r="L1034" s="45"/>
      <c r="M1034" s="234"/>
      <c r="N1034" s="235"/>
      <c r="O1034" s="85"/>
      <c r="P1034" s="85"/>
      <c r="Q1034" s="85"/>
      <c r="R1034" s="85"/>
      <c r="S1034" s="85"/>
      <c r="T1034" s="86"/>
      <c r="U1034" s="39"/>
      <c r="V1034" s="39"/>
      <c r="W1034" s="39"/>
      <c r="X1034" s="39"/>
      <c r="Y1034" s="39"/>
      <c r="Z1034" s="39"/>
      <c r="AA1034" s="39"/>
      <c r="AB1034" s="39"/>
      <c r="AC1034" s="39"/>
      <c r="AD1034" s="39"/>
      <c r="AE1034" s="39"/>
      <c r="AT1034" s="18" t="s">
        <v>192</v>
      </c>
      <c r="AU1034" s="18" t="s">
        <v>87</v>
      </c>
    </row>
    <row r="1035" s="14" customFormat="1">
      <c r="A1035" s="14"/>
      <c r="B1035" s="246"/>
      <c r="C1035" s="247"/>
      <c r="D1035" s="232" t="s">
        <v>177</v>
      </c>
      <c r="E1035" s="248" t="s">
        <v>40</v>
      </c>
      <c r="F1035" s="249" t="s">
        <v>1253</v>
      </c>
      <c r="G1035" s="247"/>
      <c r="H1035" s="250">
        <v>1.8</v>
      </c>
      <c r="I1035" s="251"/>
      <c r="J1035" s="247"/>
      <c r="K1035" s="247"/>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177</v>
      </c>
      <c r="AU1035" s="256" t="s">
        <v>87</v>
      </c>
      <c r="AV1035" s="14" t="s">
        <v>87</v>
      </c>
      <c r="AW1035" s="14" t="s">
        <v>38</v>
      </c>
      <c r="AX1035" s="14" t="s">
        <v>77</v>
      </c>
      <c r="AY1035" s="256" t="s">
        <v>165</v>
      </c>
    </row>
    <row r="1036" s="15" customFormat="1">
      <c r="A1036" s="15"/>
      <c r="B1036" s="257"/>
      <c r="C1036" s="258"/>
      <c r="D1036" s="232" t="s">
        <v>177</v>
      </c>
      <c r="E1036" s="259" t="s">
        <v>40</v>
      </c>
      <c r="F1036" s="260" t="s">
        <v>186</v>
      </c>
      <c r="G1036" s="258"/>
      <c r="H1036" s="261">
        <v>1.8</v>
      </c>
      <c r="I1036" s="262"/>
      <c r="J1036" s="258"/>
      <c r="K1036" s="258"/>
      <c r="L1036" s="263"/>
      <c r="M1036" s="264"/>
      <c r="N1036" s="265"/>
      <c r="O1036" s="265"/>
      <c r="P1036" s="265"/>
      <c r="Q1036" s="265"/>
      <c r="R1036" s="265"/>
      <c r="S1036" s="265"/>
      <c r="T1036" s="266"/>
      <c r="U1036" s="15"/>
      <c r="V1036" s="15"/>
      <c r="W1036" s="15"/>
      <c r="X1036" s="15"/>
      <c r="Y1036" s="15"/>
      <c r="Z1036" s="15"/>
      <c r="AA1036" s="15"/>
      <c r="AB1036" s="15"/>
      <c r="AC1036" s="15"/>
      <c r="AD1036" s="15"/>
      <c r="AE1036" s="15"/>
      <c r="AT1036" s="267" t="s">
        <v>177</v>
      </c>
      <c r="AU1036" s="267" t="s">
        <v>87</v>
      </c>
      <c r="AV1036" s="15" t="s">
        <v>173</v>
      </c>
      <c r="AW1036" s="15" t="s">
        <v>38</v>
      </c>
      <c r="AX1036" s="15" t="s">
        <v>85</v>
      </c>
      <c r="AY1036" s="267" t="s">
        <v>165</v>
      </c>
    </row>
    <row r="1037" s="2" customFormat="1" ht="16.5" customHeight="1">
      <c r="A1037" s="39"/>
      <c r="B1037" s="40"/>
      <c r="C1037" s="219" t="s">
        <v>1254</v>
      </c>
      <c r="D1037" s="219" t="s">
        <v>168</v>
      </c>
      <c r="E1037" s="220" t="s">
        <v>1255</v>
      </c>
      <c r="F1037" s="221" t="s">
        <v>1256</v>
      </c>
      <c r="G1037" s="222" t="s">
        <v>287</v>
      </c>
      <c r="H1037" s="223">
        <v>1</v>
      </c>
      <c r="I1037" s="224"/>
      <c r="J1037" s="225">
        <f>ROUND(I1037*H1037,2)</f>
        <v>0</v>
      </c>
      <c r="K1037" s="221" t="s">
        <v>172</v>
      </c>
      <c r="L1037" s="45"/>
      <c r="M1037" s="226" t="s">
        <v>40</v>
      </c>
      <c r="N1037" s="227" t="s">
        <v>48</v>
      </c>
      <c r="O1037" s="85"/>
      <c r="P1037" s="228">
        <f>O1037*H1037</f>
        <v>0</v>
      </c>
      <c r="Q1037" s="228">
        <v>0.00020000000000000001</v>
      </c>
      <c r="R1037" s="228">
        <f>Q1037*H1037</f>
        <v>0.00020000000000000001</v>
      </c>
      <c r="S1037" s="228">
        <v>0</v>
      </c>
      <c r="T1037" s="229">
        <f>S1037*H1037</f>
        <v>0</v>
      </c>
      <c r="U1037" s="39"/>
      <c r="V1037" s="39"/>
      <c r="W1037" s="39"/>
      <c r="X1037" s="39"/>
      <c r="Y1037" s="39"/>
      <c r="Z1037" s="39"/>
      <c r="AA1037" s="39"/>
      <c r="AB1037" s="39"/>
      <c r="AC1037" s="39"/>
      <c r="AD1037" s="39"/>
      <c r="AE1037" s="39"/>
      <c r="AR1037" s="230" t="s">
        <v>295</v>
      </c>
      <c r="AT1037" s="230" t="s">
        <v>168</v>
      </c>
      <c r="AU1037" s="230" t="s">
        <v>87</v>
      </c>
      <c r="AY1037" s="18" t="s">
        <v>165</v>
      </c>
      <c r="BE1037" s="231">
        <f>IF(N1037="základní",J1037,0)</f>
        <v>0</v>
      </c>
      <c r="BF1037" s="231">
        <f>IF(N1037="snížená",J1037,0)</f>
        <v>0</v>
      </c>
      <c r="BG1037" s="231">
        <f>IF(N1037="zákl. přenesená",J1037,0)</f>
        <v>0</v>
      </c>
      <c r="BH1037" s="231">
        <f>IF(N1037="sníž. přenesená",J1037,0)</f>
        <v>0</v>
      </c>
      <c r="BI1037" s="231">
        <f>IF(N1037="nulová",J1037,0)</f>
        <v>0</v>
      </c>
      <c r="BJ1037" s="18" t="s">
        <v>85</v>
      </c>
      <c r="BK1037" s="231">
        <f>ROUND(I1037*H1037,2)</f>
        <v>0</v>
      </c>
      <c r="BL1037" s="18" t="s">
        <v>295</v>
      </c>
      <c r="BM1037" s="230" t="s">
        <v>1257</v>
      </c>
    </row>
    <row r="1038" s="2" customFormat="1">
      <c r="A1038" s="39"/>
      <c r="B1038" s="40"/>
      <c r="C1038" s="41"/>
      <c r="D1038" s="232" t="s">
        <v>175</v>
      </c>
      <c r="E1038" s="41"/>
      <c r="F1038" s="233" t="s">
        <v>1258</v>
      </c>
      <c r="G1038" s="41"/>
      <c r="H1038" s="41"/>
      <c r="I1038" s="137"/>
      <c r="J1038" s="41"/>
      <c r="K1038" s="41"/>
      <c r="L1038" s="45"/>
      <c r="M1038" s="234"/>
      <c r="N1038" s="235"/>
      <c r="O1038" s="85"/>
      <c r="P1038" s="85"/>
      <c r="Q1038" s="85"/>
      <c r="R1038" s="85"/>
      <c r="S1038" s="85"/>
      <c r="T1038" s="86"/>
      <c r="U1038" s="39"/>
      <c r="V1038" s="39"/>
      <c r="W1038" s="39"/>
      <c r="X1038" s="39"/>
      <c r="Y1038" s="39"/>
      <c r="Z1038" s="39"/>
      <c r="AA1038" s="39"/>
      <c r="AB1038" s="39"/>
      <c r="AC1038" s="39"/>
      <c r="AD1038" s="39"/>
      <c r="AE1038" s="39"/>
      <c r="AT1038" s="18" t="s">
        <v>175</v>
      </c>
      <c r="AU1038" s="18" t="s">
        <v>87</v>
      </c>
    </row>
    <row r="1039" s="2" customFormat="1">
      <c r="A1039" s="39"/>
      <c r="B1039" s="40"/>
      <c r="C1039" s="41"/>
      <c r="D1039" s="232" t="s">
        <v>192</v>
      </c>
      <c r="E1039" s="41"/>
      <c r="F1039" s="268" t="s">
        <v>1246</v>
      </c>
      <c r="G1039" s="41"/>
      <c r="H1039" s="41"/>
      <c r="I1039" s="137"/>
      <c r="J1039" s="41"/>
      <c r="K1039" s="41"/>
      <c r="L1039" s="45"/>
      <c r="M1039" s="234"/>
      <c r="N1039" s="235"/>
      <c r="O1039" s="85"/>
      <c r="P1039" s="85"/>
      <c r="Q1039" s="85"/>
      <c r="R1039" s="85"/>
      <c r="S1039" s="85"/>
      <c r="T1039" s="86"/>
      <c r="U1039" s="39"/>
      <c r="V1039" s="39"/>
      <c r="W1039" s="39"/>
      <c r="X1039" s="39"/>
      <c r="Y1039" s="39"/>
      <c r="Z1039" s="39"/>
      <c r="AA1039" s="39"/>
      <c r="AB1039" s="39"/>
      <c r="AC1039" s="39"/>
      <c r="AD1039" s="39"/>
      <c r="AE1039" s="39"/>
      <c r="AT1039" s="18" t="s">
        <v>192</v>
      </c>
      <c r="AU1039" s="18" t="s">
        <v>87</v>
      </c>
    </row>
    <row r="1040" s="2" customFormat="1" ht="24" customHeight="1">
      <c r="A1040" s="39"/>
      <c r="B1040" s="40"/>
      <c r="C1040" s="269" t="s">
        <v>1259</v>
      </c>
      <c r="D1040" s="269" t="s">
        <v>296</v>
      </c>
      <c r="E1040" s="270" t="s">
        <v>1260</v>
      </c>
      <c r="F1040" s="271" t="s">
        <v>1261</v>
      </c>
      <c r="G1040" s="272" t="s">
        <v>287</v>
      </c>
      <c r="H1040" s="273">
        <v>1</v>
      </c>
      <c r="I1040" s="274"/>
      <c r="J1040" s="275">
        <f>ROUND(I1040*H1040,2)</f>
        <v>0</v>
      </c>
      <c r="K1040" s="271" t="s">
        <v>172</v>
      </c>
      <c r="L1040" s="276"/>
      <c r="M1040" s="277" t="s">
        <v>40</v>
      </c>
      <c r="N1040" s="278" t="s">
        <v>48</v>
      </c>
      <c r="O1040" s="85"/>
      <c r="P1040" s="228">
        <f>O1040*H1040</f>
        <v>0</v>
      </c>
      <c r="Q1040" s="228">
        <v>0.0020600000000000002</v>
      </c>
      <c r="R1040" s="228">
        <f>Q1040*H1040</f>
        <v>0.0020600000000000002</v>
      </c>
      <c r="S1040" s="228">
        <v>0</v>
      </c>
      <c r="T1040" s="229">
        <f>S1040*H1040</f>
        <v>0</v>
      </c>
      <c r="U1040" s="39"/>
      <c r="V1040" s="39"/>
      <c r="W1040" s="39"/>
      <c r="X1040" s="39"/>
      <c r="Y1040" s="39"/>
      <c r="Z1040" s="39"/>
      <c r="AA1040" s="39"/>
      <c r="AB1040" s="39"/>
      <c r="AC1040" s="39"/>
      <c r="AD1040" s="39"/>
      <c r="AE1040" s="39"/>
      <c r="AR1040" s="230" t="s">
        <v>413</v>
      </c>
      <c r="AT1040" s="230" t="s">
        <v>296</v>
      </c>
      <c r="AU1040" s="230" t="s">
        <v>87</v>
      </c>
      <c r="AY1040" s="18" t="s">
        <v>165</v>
      </c>
      <c r="BE1040" s="231">
        <f>IF(N1040="základní",J1040,0)</f>
        <v>0</v>
      </c>
      <c r="BF1040" s="231">
        <f>IF(N1040="snížená",J1040,0)</f>
        <v>0</v>
      </c>
      <c r="BG1040" s="231">
        <f>IF(N1040="zákl. přenesená",J1040,0)</f>
        <v>0</v>
      </c>
      <c r="BH1040" s="231">
        <f>IF(N1040="sníž. přenesená",J1040,0)</f>
        <v>0</v>
      </c>
      <c r="BI1040" s="231">
        <f>IF(N1040="nulová",J1040,0)</f>
        <v>0</v>
      </c>
      <c r="BJ1040" s="18" t="s">
        <v>85</v>
      </c>
      <c r="BK1040" s="231">
        <f>ROUND(I1040*H1040,2)</f>
        <v>0</v>
      </c>
      <c r="BL1040" s="18" t="s">
        <v>295</v>
      </c>
      <c r="BM1040" s="230" t="s">
        <v>1262</v>
      </c>
    </row>
    <row r="1041" s="2" customFormat="1">
      <c r="A1041" s="39"/>
      <c r="B1041" s="40"/>
      <c r="C1041" s="41"/>
      <c r="D1041" s="232" t="s">
        <v>175</v>
      </c>
      <c r="E1041" s="41"/>
      <c r="F1041" s="233" t="s">
        <v>1261</v>
      </c>
      <c r="G1041" s="41"/>
      <c r="H1041" s="41"/>
      <c r="I1041" s="137"/>
      <c r="J1041" s="41"/>
      <c r="K1041" s="41"/>
      <c r="L1041" s="45"/>
      <c r="M1041" s="234"/>
      <c r="N1041" s="235"/>
      <c r="O1041" s="85"/>
      <c r="P1041" s="85"/>
      <c r="Q1041" s="85"/>
      <c r="R1041" s="85"/>
      <c r="S1041" s="85"/>
      <c r="T1041" s="86"/>
      <c r="U1041" s="39"/>
      <c r="V1041" s="39"/>
      <c r="W1041" s="39"/>
      <c r="X1041" s="39"/>
      <c r="Y1041" s="39"/>
      <c r="Z1041" s="39"/>
      <c r="AA1041" s="39"/>
      <c r="AB1041" s="39"/>
      <c r="AC1041" s="39"/>
      <c r="AD1041" s="39"/>
      <c r="AE1041" s="39"/>
      <c r="AT1041" s="18" t="s">
        <v>175</v>
      </c>
      <c r="AU1041" s="18" t="s">
        <v>87</v>
      </c>
    </row>
    <row r="1042" s="2" customFormat="1" ht="16.5" customHeight="1">
      <c r="A1042" s="39"/>
      <c r="B1042" s="40"/>
      <c r="C1042" s="219" t="s">
        <v>1263</v>
      </c>
      <c r="D1042" s="219" t="s">
        <v>168</v>
      </c>
      <c r="E1042" s="220" t="s">
        <v>1264</v>
      </c>
      <c r="F1042" s="221" t="s">
        <v>1265</v>
      </c>
      <c r="G1042" s="222" t="s">
        <v>171</v>
      </c>
      <c r="H1042" s="223">
        <v>13.333</v>
      </c>
      <c r="I1042" s="224"/>
      <c r="J1042" s="225">
        <f>ROUND(I1042*H1042,2)</f>
        <v>0</v>
      </c>
      <c r="K1042" s="221" t="s">
        <v>172</v>
      </c>
      <c r="L1042" s="45"/>
      <c r="M1042" s="226" t="s">
        <v>40</v>
      </c>
      <c r="N1042" s="227" t="s">
        <v>48</v>
      </c>
      <c r="O1042" s="85"/>
      <c r="P1042" s="228">
        <f>O1042*H1042</f>
        <v>0</v>
      </c>
      <c r="Q1042" s="228">
        <v>0.00029999999999999997</v>
      </c>
      <c r="R1042" s="228">
        <f>Q1042*H1042</f>
        <v>0.0039998999999999998</v>
      </c>
      <c r="S1042" s="228">
        <v>0</v>
      </c>
      <c r="T1042" s="229">
        <f>S1042*H1042</f>
        <v>0</v>
      </c>
      <c r="U1042" s="39"/>
      <c r="V1042" s="39"/>
      <c r="W1042" s="39"/>
      <c r="X1042" s="39"/>
      <c r="Y1042" s="39"/>
      <c r="Z1042" s="39"/>
      <c r="AA1042" s="39"/>
      <c r="AB1042" s="39"/>
      <c r="AC1042" s="39"/>
      <c r="AD1042" s="39"/>
      <c r="AE1042" s="39"/>
      <c r="AR1042" s="230" t="s">
        <v>295</v>
      </c>
      <c r="AT1042" s="230" t="s">
        <v>168</v>
      </c>
      <c r="AU1042" s="230" t="s">
        <v>87</v>
      </c>
      <c r="AY1042" s="18" t="s">
        <v>165</v>
      </c>
      <c r="BE1042" s="231">
        <f>IF(N1042="základní",J1042,0)</f>
        <v>0</v>
      </c>
      <c r="BF1042" s="231">
        <f>IF(N1042="snížená",J1042,0)</f>
        <v>0</v>
      </c>
      <c r="BG1042" s="231">
        <f>IF(N1042="zákl. přenesená",J1042,0)</f>
        <v>0</v>
      </c>
      <c r="BH1042" s="231">
        <f>IF(N1042="sníž. přenesená",J1042,0)</f>
        <v>0</v>
      </c>
      <c r="BI1042" s="231">
        <f>IF(N1042="nulová",J1042,0)</f>
        <v>0</v>
      </c>
      <c r="BJ1042" s="18" t="s">
        <v>85</v>
      </c>
      <c r="BK1042" s="231">
        <f>ROUND(I1042*H1042,2)</f>
        <v>0</v>
      </c>
      <c r="BL1042" s="18" t="s">
        <v>295</v>
      </c>
      <c r="BM1042" s="230" t="s">
        <v>1266</v>
      </c>
    </row>
    <row r="1043" s="2" customFormat="1">
      <c r="A1043" s="39"/>
      <c r="B1043" s="40"/>
      <c r="C1043" s="41"/>
      <c r="D1043" s="232" t="s">
        <v>175</v>
      </c>
      <c r="E1043" s="41"/>
      <c r="F1043" s="233" t="s">
        <v>1267</v>
      </c>
      <c r="G1043" s="41"/>
      <c r="H1043" s="41"/>
      <c r="I1043" s="137"/>
      <c r="J1043" s="41"/>
      <c r="K1043" s="41"/>
      <c r="L1043" s="45"/>
      <c r="M1043" s="234"/>
      <c r="N1043" s="235"/>
      <c r="O1043" s="85"/>
      <c r="P1043" s="85"/>
      <c r="Q1043" s="85"/>
      <c r="R1043" s="85"/>
      <c r="S1043" s="85"/>
      <c r="T1043" s="86"/>
      <c r="U1043" s="39"/>
      <c r="V1043" s="39"/>
      <c r="W1043" s="39"/>
      <c r="X1043" s="39"/>
      <c r="Y1043" s="39"/>
      <c r="Z1043" s="39"/>
      <c r="AA1043" s="39"/>
      <c r="AB1043" s="39"/>
      <c r="AC1043" s="39"/>
      <c r="AD1043" s="39"/>
      <c r="AE1043" s="39"/>
      <c r="AT1043" s="18" t="s">
        <v>175</v>
      </c>
      <c r="AU1043" s="18" t="s">
        <v>87</v>
      </c>
    </row>
    <row r="1044" s="2" customFormat="1">
      <c r="A1044" s="39"/>
      <c r="B1044" s="40"/>
      <c r="C1044" s="41"/>
      <c r="D1044" s="232" t="s">
        <v>192</v>
      </c>
      <c r="E1044" s="41"/>
      <c r="F1044" s="268" t="s">
        <v>1268</v>
      </c>
      <c r="G1044" s="41"/>
      <c r="H1044" s="41"/>
      <c r="I1044" s="137"/>
      <c r="J1044" s="41"/>
      <c r="K1044" s="41"/>
      <c r="L1044" s="45"/>
      <c r="M1044" s="234"/>
      <c r="N1044" s="235"/>
      <c r="O1044" s="85"/>
      <c r="P1044" s="85"/>
      <c r="Q1044" s="85"/>
      <c r="R1044" s="85"/>
      <c r="S1044" s="85"/>
      <c r="T1044" s="86"/>
      <c r="U1044" s="39"/>
      <c r="V1044" s="39"/>
      <c r="W1044" s="39"/>
      <c r="X1044" s="39"/>
      <c r="Y1044" s="39"/>
      <c r="Z1044" s="39"/>
      <c r="AA1044" s="39"/>
      <c r="AB1044" s="39"/>
      <c r="AC1044" s="39"/>
      <c r="AD1044" s="39"/>
      <c r="AE1044" s="39"/>
      <c r="AT1044" s="18" t="s">
        <v>192</v>
      </c>
      <c r="AU1044" s="18" t="s">
        <v>87</v>
      </c>
    </row>
    <row r="1045" s="13" customFormat="1">
      <c r="A1045" s="13"/>
      <c r="B1045" s="236"/>
      <c r="C1045" s="237"/>
      <c r="D1045" s="232" t="s">
        <v>177</v>
      </c>
      <c r="E1045" s="238" t="s">
        <v>40</v>
      </c>
      <c r="F1045" s="239" t="s">
        <v>1217</v>
      </c>
      <c r="G1045" s="237"/>
      <c r="H1045" s="238" t="s">
        <v>40</v>
      </c>
      <c r="I1045" s="240"/>
      <c r="J1045" s="237"/>
      <c r="K1045" s="237"/>
      <c r="L1045" s="241"/>
      <c r="M1045" s="242"/>
      <c r="N1045" s="243"/>
      <c r="O1045" s="243"/>
      <c r="P1045" s="243"/>
      <c r="Q1045" s="243"/>
      <c r="R1045" s="243"/>
      <c r="S1045" s="243"/>
      <c r="T1045" s="244"/>
      <c r="U1045" s="13"/>
      <c r="V1045" s="13"/>
      <c r="W1045" s="13"/>
      <c r="X1045" s="13"/>
      <c r="Y1045" s="13"/>
      <c r="Z1045" s="13"/>
      <c r="AA1045" s="13"/>
      <c r="AB1045" s="13"/>
      <c r="AC1045" s="13"/>
      <c r="AD1045" s="13"/>
      <c r="AE1045" s="13"/>
      <c r="AT1045" s="245" t="s">
        <v>177</v>
      </c>
      <c r="AU1045" s="245" t="s">
        <v>87</v>
      </c>
      <c r="AV1045" s="13" t="s">
        <v>85</v>
      </c>
      <c r="AW1045" s="13" t="s">
        <v>38</v>
      </c>
      <c r="AX1045" s="13" t="s">
        <v>77</v>
      </c>
      <c r="AY1045" s="245" t="s">
        <v>165</v>
      </c>
    </row>
    <row r="1046" s="14" customFormat="1">
      <c r="A1046" s="14"/>
      <c r="B1046" s="246"/>
      <c r="C1046" s="247"/>
      <c r="D1046" s="232" t="s">
        <v>177</v>
      </c>
      <c r="E1046" s="248" t="s">
        <v>40</v>
      </c>
      <c r="F1046" s="249" t="s">
        <v>1218</v>
      </c>
      <c r="G1046" s="247"/>
      <c r="H1046" s="250">
        <v>1.593</v>
      </c>
      <c r="I1046" s="251"/>
      <c r="J1046" s="247"/>
      <c r="K1046" s="247"/>
      <c r="L1046" s="252"/>
      <c r="M1046" s="253"/>
      <c r="N1046" s="254"/>
      <c r="O1046" s="254"/>
      <c r="P1046" s="254"/>
      <c r="Q1046" s="254"/>
      <c r="R1046" s="254"/>
      <c r="S1046" s="254"/>
      <c r="T1046" s="255"/>
      <c r="U1046" s="14"/>
      <c r="V1046" s="14"/>
      <c r="W1046" s="14"/>
      <c r="X1046" s="14"/>
      <c r="Y1046" s="14"/>
      <c r="Z1046" s="14"/>
      <c r="AA1046" s="14"/>
      <c r="AB1046" s="14"/>
      <c r="AC1046" s="14"/>
      <c r="AD1046" s="14"/>
      <c r="AE1046" s="14"/>
      <c r="AT1046" s="256" t="s">
        <v>177</v>
      </c>
      <c r="AU1046" s="256" t="s">
        <v>87</v>
      </c>
      <c r="AV1046" s="14" t="s">
        <v>87</v>
      </c>
      <c r="AW1046" s="14" t="s">
        <v>38</v>
      </c>
      <c r="AX1046" s="14" t="s">
        <v>77</v>
      </c>
      <c r="AY1046" s="256" t="s">
        <v>165</v>
      </c>
    </row>
    <row r="1047" s="13" customFormat="1">
      <c r="A1047" s="13"/>
      <c r="B1047" s="236"/>
      <c r="C1047" s="237"/>
      <c r="D1047" s="232" t="s">
        <v>177</v>
      </c>
      <c r="E1047" s="238" t="s">
        <v>40</v>
      </c>
      <c r="F1047" s="239" t="s">
        <v>210</v>
      </c>
      <c r="G1047" s="237"/>
      <c r="H1047" s="238" t="s">
        <v>40</v>
      </c>
      <c r="I1047" s="240"/>
      <c r="J1047" s="237"/>
      <c r="K1047" s="237"/>
      <c r="L1047" s="241"/>
      <c r="M1047" s="242"/>
      <c r="N1047" s="243"/>
      <c r="O1047" s="243"/>
      <c r="P1047" s="243"/>
      <c r="Q1047" s="243"/>
      <c r="R1047" s="243"/>
      <c r="S1047" s="243"/>
      <c r="T1047" s="244"/>
      <c r="U1047" s="13"/>
      <c r="V1047" s="13"/>
      <c r="W1047" s="13"/>
      <c r="X1047" s="13"/>
      <c r="Y1047" s="13"/>
      <c r="Z1047" s="13"/>
      <c r="AA1047" s="13"/>
      <c r="AB1047" s="13"/>
      <c r="AC1047" s="13"/>
      <c r="AD1047" s="13"/>
      <c r="AE1047" s="13"/>
      <c r="AT1047" s="245" t="s">
        <v>177</v>
      </c>
      <c r="AU1047" s="245" t="s">
        <v>87</v>
      </c>
      <c r="AV1047" s="13" t="s">
        <v>85</v>
      </c>
      <c r="AW1047" s="13" t="s">
        <v>38</v>
      </c>
      <c r="AX1047" s="13" t="s">
        <v>77</v>
      </c>
      <c r="AY1047" s="245" t="s">
        <v>165</v>
      </c>
    </row>
    <row r="1048" s="14" customFormat="1">
      <c r="A1048" s="14"/>
      <c r="B1048" s="246"/>
      <c r="C1048" s="247"/>
      <c r="D1048" s="232" t="s">
        <v>177</v>
      </c>
      <c r="E1048" s="248" t="s">
        <v>40</v>
      </c>
      <c r="F1048" s="249" t="s">
        <v>1219</v>
      </c>
      <c r="G1048" s="247"/>
      <c r="H1048" s="250">
        <v>12.94</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177</v>
      </c>
      <c r="AU1048" s="256" t="s">
        <v>87</v>
      </c>
      <c r="AV1048" s="14" t="s">
        <v>87</v>
      </c>
      <c r="AW1048" s="14" t="s">
        <v>38</v>
      </c>
      <c r="AX1048" s="14" t="s">
        <v>77</v>
      </c>
      <c r="AY1048" s="256" t="s">
        <v>165</v>
      </c>
    </row>
    <row r="1049" s="14" customFormat="1">
      <c r="A1049" s="14"/>
      <c r="B1049" s="246"/>
      <c r="C1049" s="247"/>
      <c r="D1049" s="232" t="s">
        <v>177</v>
      </c>
      <c r="E1049" s="248" t="s">
        <v>40</v>
      </c>
      <c r="F1049" s="249" t="s">
        <v>1220</v>
      </c>
      <c r="G1049" s="247"/>
      <c r="H1049" s="250">
        <v>-1.2</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177</v>
      </c>
      <c r="AU1049" s="256" t="s">
        <v>87</v>
      </c>
      <c r="AV1049" s="14" t="s">
        <v>87</v>
      </c>
      <c r="AW1049" s="14" t="s">
        <v>38</v>
      </c>
      <c r="AX1049" s="14" t="s">
        <v>77</v>
      </c>
      <c r="AY1049" s="256" t="s">
        <v>165</v>
      </c>
    </row>
    <row r="1050" s="15" customFormat="1">
      <c r="A1050" s="15"/>
      <c r="B1050" s="257"/>
      <c r="C1050" s="258"/>
      <c r="D1050" s="232" t="s">
        <v>177</v>
      </c>
      <c r="E1050" s="259" t="s">
        <v>40</v>
      </c>
      <c r="F1050" s="260" t="s">
        <v>186</v>
      </c>
      <c r="G1050" s="258"/>
      <c r="H1050" s="261">
        <v>13.333</v>
      </c>
      <c r="I1050" s="262"/>
      <c r="J1050" s="258"/>
      <c r="K1050" s="258"/>
      <c r="L1050" s="263"/>
      <c r="M1050" s="264"/>
      <c r="N1050" s="265"/>
      <c r="O1050" s="265"/>
      <c r="P1050" s="265"/>
      <c r="Q1050" s="265"/>
      <c r="R1050" s="265"/>
      <c r="S1050" s="265"/>
      <c r="T1050" s="266"/>
      <c r="U1050" s="15"/>
      <c r="V1050" s="15"/>
      <c r="W1050" s="15"/>
      <c r="X1050" s="15"/>
      <c r="Y1050" s="15"/>
      <c r="Z1050" s="15"/>
      <c r="AA1050" s="15"/>
      <c r="AB1050" s="15"/>
      <c r="AC1050" s="15"/>
      <c r="AD1050" s="15"/>
      <c r="AE1050" s="15"/>
      <c r="AT1050" s="267" t="s">
        <v>177</v>
      </c>
      <c r="AU1050" s="267" t="s">
        <v>87</v>
      </c>
      <c r="AV1050" s="15" t="s">
        <v>173</v>
      </c>
      <c r="AW1050" s="15" t="s">
        <v>38</v>
      </c>
      <c r="AX1050" s="15" t="s">
        <v>85</v>
      </c>
      <c r="AY1050" s="267" t="s">
        <v>165</v>
      </c>
    </row>
    <row r="1051" s="2" customFormat="1" ht="24" customHeight="1">
      <c r="A1051" s="39"/>
      <c r="B1051" s="40"/>
      <c r="C1051" s="219" t="s">
        <v>1269</v>
      </c>
      <c r="D1051" s="219" t="s">
        <v>168</v>
      </c>
      <c r="E1051" s="220" t="s">
        <v>1270</v>
      </c>
      <c r="F1051" s="221" t="s">
        <v>1271</v>
      </c>
      <c r="G1051" s="222" t="s">
        <v>398</v>
      </c>
      <c r="H1051" s="223">
        <v>0.28499999999999998</v>
      </c>
      <c r="I1051" s="224"/>
      <c r="J1051" s="225">
        <f>ROUND(I1051*H1051,2)</f>
        <v>0</v>
      </c>
      <c r="K1051" s="221" t="s">
        <v>172</v>
      </c>
      <c r="L1051" s="45"/>
      <c r="M1051" s="226" t="s">
        <v>40</v>
      </c>
      <c r="N1051" s="227" t="s">
        <v>48</v>
      </c>
      <c r="O1051" s="85"/>
      <c r="P1051" s="228">
        <f>O1051*H1051</f>
        <v>0</v>
      </c>
      <c r="Q1051" s="228">
        <v>0</v>
      </c>
      <c r="R1051" s="228">
        <f>Q1051*H1051</f>
        <v>0</v>
      </c>
      <c r="S1051" s="228">
        <v>0</v>
      </c>
      <c r="T1051" s="229">
        <f>S1051*H1051</f>
        <v>0</v>
      </c>
      <c r="U1051" s="39"/>
      <c r="V1051" s="39"/>
      <c r="W1051" s="39"/>
      <c r="X1051" s="39"/>
      <c r="Y1051" s="39"/>
      <c r="Z1051" s="39"/>
      <c r="AA1051" s="39"/>
      <c r="AB1051" s="39"/>
      <c r="AC1051" s="39"/>
      <c r="AD1051" s="39"/>
      <c r="AE1051" s="39"/>
      <c r="AR1051" s="230" t="s">
        <v>295</v>
      </c>
      <c r="AT1051" s="230" t="s">
        <v>168</v>
      </c>
      <c r="AU1051" s="230" t="s">
        <v>87</v>
      </c>
      <c r="AY1051" s="18" t="s">
        <v>165</v>
      </c>
      <c r="BE1051" s="231">
        <f>IF(N1051="základní",J1051,0)</f>
        <v>0</v>
      </c>
      <c r="BF1051" s="231">
        <f>IF(N1051="snížená",J1051,0)</f>
        <v>0</v>
      </c>
      <c r="BG1051" s="231">
        <f>IF(N1051="zákl. přenesená",J1051,0)</f>
        <v>0</v>
      </c>
      <c r="BH1051" s="231">
        <f>IF(N1051="sníž. přenesená",J1051,0)</f>
        <v>0</v>
      </c>
      <c r="BI1051" s="231">
        <f>IF(N1051="nulová",J1051,0)</f>
        <v>0</v>
      </c>
      <c r="BJ1051" s="18" t="s">
        <v>85</v>
      </c>
      <c r="BK1051" s="231">
        <f>ROUND(I1051*H1051,2)</f>
        <v>0</v>
      </c>
      <c r="BL1051" s="18" t="s">
        <v>295</v>
      </c>
      <c r="BM1051" s="230" t="s">
        <v>1272</v>
      </c>
    </row>
    <row r="1052" s="2" customFormat="1">
      <c r="A1052" s="39"/>
      <c r="B1052" s="40"/>
      <c r="C1052" s="41"/>
      <c r="D1052" s="232" t="s">
        <v>175</v>
      </c>
      <c r="E1052" s="41"/>
      <c r="F1052" s="233" t="s">
        <v>1273</v>
      </c>
      <c r="G1052" s="41"/>
      <c r="H1052" s="41"/>
      <c r="I1052" s="137"/>
      <c r="J1052" s="41"/>
      <c r="K1052" s="41"/>
      <c r="L1052" s="45"/>
      <c r="M1052" s="234"/>
      <c r="N1052" s="235"/>
      <c r="O1052" s="85"/>
      <c r="P1052" s="85"/>
      <c r="Q1052" s="85"/>
      <c r="R1052" s="85"/>
      <c r="S1052" s="85"/>
      <c r="T1052" s="86"/>
      <c r="U1052" s="39"/>
      <c r="V1052" s="39"/>
      <c r="W1052" s="39"/>
      <c r="X1052" s="39"/>
      <c r="Y1052" s="39"/>
      <c r="Z1052" s="39"/>
      <c r="AA1052" s="39"/>
      <c r="AB1052" s="39"/>
      <c r="AC1052" s="39"/>
      <c r="AD1052" s="39"/>
      <c r="AE1052" s="39"/>
      <c r="AT1052" s="18" t="s">
        <v>175</v>
      </c>
      <c r="AU1052" s="18" t="s">
        <v>87</v>
      </c>
    </row>
    <row r="1053" s="2" customFormat="1">
      <c r="A1053" s="39"/>
      <c r="B1053" s="40"/>
      <c r="C1053" s="41"/>
      <c r="D1053" s="232" t="s">
        <v>192</v>
      </c>
      <c r="E1053" s="41"/>
      <c r="F1053" s="268" t="s">
        <v>452</v>
      </c>
      <c r="G1053" s="41"/>
      <c r="H1053" s="41"/>
      <c r="I1053" s="137"/>
      <c r="J1053" s="41"/>
      <c r="K1053" s="41"/>
      <c r="L1053" s="45"/>
      <c r="M1053" s="234"/>
      <c r="N1053" s="235"/>
      <c r="O1053" s="85"/>
      <c r="P1053" s="85"/>
      <c r="Q1053" s="85"/>
      <c r="R1053" s="85"/>
      <c r="S1053" s="85"/>
      <c r="T1053" s="86"/>
      <c r="U1053" s="39"/>
      <c r="V1053" s="39"/>
      <c r="W1053" s="39"/>
      <c r="X1053" s="39"/>
      <c r="Y1053" s="39"/>
      <c r="Z1053" s="39"/>
      <c r="AA1053" s="39"/>
      <c r="AB1053" s="39"/>
      <c r="AC1053" s="39"/>
      <c r="AD1053" s="39"/>
      <c r="AE1053" s="39"/>
      <c r="AT1053" s="18" t="s">
        <v>192</v>
      </c>
      <c r="AU1053" s="18" t="s">
        <v>87</v>
      </c>
    </row>
    <row r="1054" s="2" customFormat="1" ht="24" customHeight="1">
      <c r="A1054" s="39"/>
      <c r="B1054" s="40"/>
      <c r="C1054" s="219" t="s">
        <v>1274</v>
      </c>
      <c r="D1054" s="219" t="s">
        <v>168</v>
      </c>
      <c r="E1054" s="220" t="s">
        <v>1275</v>
      </c>
      <c r="F1054" s="221" t="s">
        <v>1276</v>
      </c>
      <c r="G1054" s="222" t="s">
        <v>398</v>
      </c>
      <c r="H1054" s="223">
        <v>0.28499999999999998</v>
      </c>
      <c r="I1054" s="224"/>
      <c r="J1054" s="225">
        <f>ROUND(I1054*H1054,2)</f>
        <v>0</v>
      </c>
      <c r="K1054" s="221" t="s">
        <v>172</v>
      </c>
      <c r="L1054" s="45"/>
      <c r="M1054" s="226" t="s">
        <v>40</v>
      </c>
      <c r="N1054" s="227" t="s">
        <v>48</v>
      </c>
      <c r="O1054" s="85"/>
      <c r="P1054" s="228">
        <f>O1054*H1054</f>
        <v>0</v>
      </c>
      <c r="Q1054" s="228">
        <v>0</v>
      </c>
      <c r="R1054" s="228">
        <f>Q1054*H1054</f>
        <v>0</v>
      </c>
      <c r="S1054" s="228">
        <v>0</v>
      </c>
      <c r="T1054" s="229">
        <f>S1054*H1054</f>
        <v>0</v>
      </c>
      <c r="U1054" s="39"/>
      <c r="V1054" s="39"/>
      <c r="W1054" s="39"/>
      <c r="X1054" s="39"/>
      <c r="Y1054" s="39"/>
      <c r="Z1054" s="39"/>
      <c r="AA1054" s="39"/>
      <c r="AB1054" s="39"/>
      <c r="AC1054" s="39"/>
      <c r="AD1054" s="39"/>
      <c r="AE1054" s="39"/>
      <c r="AR1054" s="230" t="s">
        <v>295</v>
      </c>
      <c r="AT1054" s="230" t="s">
        <v>168</v>
      </c>
      <c r="AU1054" s="230" t="s">
        <v>87</v>
      </c>
      <c r="AY1054" s="18" t="s">
        <v>165</v>
      </c>
      <c r="BE1054" s="231">
        <f>IF(N1054="základní",J1054,0)</f>
        <v>0</v>
      </c>
      <c r="BF1054" s="231">
        <f>IF(N1054="snížená",J1054,0)</f>
        <v>0</v>
      </c>
      <c r="BG1054" s="231">
        <f>IF(N1054="zákl. přenesená",J1054,0)</f>
        <v>0</v>
      </c>
      <c r="BH1054" s="231">
        <f>IF(N1054="sníž. přenesená",J1054,0)</f>
        <v>0</v>
      </c>
      <c r="BI1054" s="231">
        <f>IF(N1054="nulová",J1054,0)</f>
        <v>0</v>
      </c>
      <c r="BJ1054" s="18" t="s">
        <v>85</v>
      </c>
      <c r="BK1054" s="231">
        <f>ROUND(I1054*H1054,2)</f>
        <v>0</v>
      </c>
      <c r="BL1054" s="18" t="s">
        <v>295</v>
      </c>
      <c r="BM1054" s="230" t="s">
        <v>1277</v>
      </c>
    </row>
    <row r="1055" s="2" customFormat="1">
      <c r="A1055" s="39"/>
      <c r="B1055" s="40"/>
      <c r="C1055" s="41"/>
      <c r="D1055" s="232" t="s">
        <v>175</v>
      </c>
      <c r="E1055" s="41"/>
      <c r="F1055" s="233" t="s">
        <v>1278</v>
      </c>
      <c r="G1055" s="41"/>
      <c r="H1055" s="41"/>
      <c r="I1055" s="137"/>
      <c r="J1055" s="41"/>
      <c r="K1055" s="41"/>
      <c r="L1055" s="45"/>
      <c r="M1055" s="234"/>
      <c r="N1055" s="235"/>
      <c r="O1055" s="85"/>
      <c r="P1055" s="85"/>
      <c r="Q1055" s="85"/>
      <c r="R1055" s="85"/>
      <c r="S1055" s="85"/>
      <c r="T1055" s="86"/>
      <c r="U1055" s="39"/>
      <c r="V1055" s="39"/>
      <c r="W1055" s="39"/>
      <c r="X1055" s="39"/>
      <c r="Y1055" s="39"/>
      <c r="Z1055" s="39"/>
      <c r="AA1055" s="39"/>
      <c r="AB1055" s="39"/>
      <c r="AC1055" s="39"/>
      <c r="AD1055" s="39"/>
      <c r="AE1055" s="39"/>
      <c r="AT1055" s="18" t="s">
        <v>175</v>
      </c>
      <c r="AU1055" s="18" t="s">
        <v>87</v>
      </c>
    </row>
    <row r="1056" s="2" customFormat="1">
      <c r="A1056" s="39"/>
      <c r="B1056" s="40"/>
      <c r="C1056" s="41"/>
      <c r="D1056" s="232" t="s">
        <v>192</v>
      </c>
      <c r="E1056" s="41"/>
      <c r="F1056" s="268" t="s">
        <v>452</v>
      </c>
      <c r="G1056" s="41"/>
      <c r="H1056" s="41"/>
      <c r="I1056" s="137"/>
      <c r="J1056" s="41"/>
      <c r="K1056" s="41"/>
      <c r="L1056" s="45"/>
      <c r="M1056" s="234"/>
      <c r="N1056" s="235"/>
      <c r="O1056" s="85"/>
      <c r="P1056" s="85"/>
      <c r="Q1056" s="85"/>
      <c r="R1056" s="85"/>
      <c r="S1056" s="85"/>
      <c r="T1056" s="86"/>
      <c r="U1056" s="39"/>
      <c r="V1056" s="39"/>
      <c r="W1056" s="39"/>
      <c r="X1056" s="39"/>
      <c r="Y1056" s="39"/>
      <c r="Z1056" s="39"/>
      <c r="AA1056" s="39"/>
      <c r="AB1056" s="39"/>
      <c r="AC1056" s="39"/>
      <c r="AD1056" s="39"/>
      <c r="AE1056" s="39"/>
      <c r="AT1056" s="18" t="s">
        <v>192</v>
      </c>
      <c r="AU1056" s="18" t="s">
        <v>87</v>
      </c>
    </row>
    <row r="1057" s="2" customFormat="1" ht="24" customHeight="1">
      <c r="A1057" s="39"/>
      <c r="B1057" s="40"/>
      <c r="C1057" s="219" t="s">
        <v>1279</v>
      </c>
      <c r="D1057" s="219" t="s">
        <v>168</v>
      </c>
      <c r="E1057" s="220" t="s">
        <v>1280</v>
      </c>
      <c r="F1057" s="221" t="s">
        <v>1281</v>
      </c>
      <c r="G1057" s="222" t="s">
        <v>398</v>
      </c>
      <c r="H1057" s="223">
        <v>0.28499999999999998</v>
      </c>
      <c r="I1057" s="224"/>
      <c r="J1057" s="225">
        <f>ROUND(I1057*H1057,2)</f>
        <v>0</v>
      </c>
      <c r="K1057" s="221" t="s">
        <v>172</v>
      </c>
      <c r="L1057" s="45"/>
      <c r="M1057" s="226" t="s">
        <v>40</v>
      </c>
      <c r="N1057" s="227" t="s">
        <v>48</v>
      </c>
      <c r="O1057" s="85"/>
      <c r="P1057" s="228">
        <f>O1057*H1057</f>
        <v>0</v>
      </c>
      <c r="Q1057" s="228">
        <v>0</v>
      </c>
      <c r="R1057" s="228">
        <f>Q1057*H1057</f>
        <v>0</v>
      </c>
      <c r="S1057" s="228">
        <v>0</v>
      </c>
      <c r="T1057" s="229">
        <f>S1057*H1057</f>
        <v>0</v>
      </c>
      <c r="U1057" s="39"/>
      <c r="V1057" s="39"/>
      <c r="W1057" s="39"/>
      <c r="X1057" s="39"/>
      <c r="Y1057" s="39"/>
      <c r="Z1057" s="39"/>
      <c r="AA1057" s="39"/>
      <c r="AB1057" s="39"/>
      <c r="AC1057" s="39"/>
      <c r="AD1057" s="39"/>
      <c r="AE1057" s="39"/>
      <c r="AR1057" s="230" t="s">
        <v>295</v>
      </c>
      <c r="AT1057" s="230" t="s">
        <v>168</v>
      </c>
      <c r="AU1057" s="230" t="s">
        <v>87</v>
      </c>
      <c r="AY1057" s="18" t="s">
        <v>165</v>
      </c>
      <c r="BE1057" s="231">
        <f>IF(N1057="základní",J1057,0)</f>
        <v>0</v>
      </c>
      <c r="BF1057" s="231">
        <f>IF(N1057="snížená",J1057,0)</f>
        <v>0</v>
      </c>
      <c r="BG1057" s="231">
        <f>IF(N1057="zákl. přenesená",J1057,0)</f>
        <v>0</v>
      </c>
      <c r="BH1057" s="231">
        <f>IF(N1057="sníž. přenesená",J1057,0)</f>
        <v>0</v>
      </c>
      <c r="BI1057" s="231">
        <f>IF(N1057="nulová",J1057,0)</f>
        <v>0</v>
      </c>
      <c r="BJ1057" s="18" t="s">
        <v>85</v>
      </c>
      <c r="BK1057" s="231">
        <f>ROUND(I1057*H1057,2)</f>
        <v>0</v>
      </c>
      <c r="BL1057" s="18" t="s">
        <v>295</v>
      </c>
      <c r="BM1057" s="230" t="s">
        <v>1282</v>
      </c>
    </row>
    <row r="1058" s="2" customFormat="1">
      <c r="A1058" s="39"/>
      <c r="B1058" s="40"/>
      <c r="C1058" s="41"/>
      <c r="D1058" s="232" t="s">
        <v>175</v>
      </c>
      <c r="E1058" s="41"/>
      <c r="F1058" s="233" t="s">
        <v>1283</v>
      </c>
      <c r="G1058" s="41"/>
      <c r="H1058" s="41"/>
      <c r="I1058" s="137"/>
      <c r="J1058" s="41"/>
      <c r="K1058" s="41"/>
      <c r="L1058" s="45"/>
      <c r="M1058" s="234"/>
      <c r="N1058" s="235"/>
      <c r="O1058" s="85"/>
      <c r="P1058" s="85"/>
      <c r="Q1058" s="85"/>
      <c r="R1058" s="85"/>
      <c r="S1058" s="85"/>
      <c r="T1058" s="86"/>
      <c r="U1058" s="39"/>
      <c r="V1058" s="39"/>
      <c r="W1058" s="39"/>
      <c r="X1058" s="39"/>
      <c r="Y1058" s="39"/>
      <c r="Z1058" s="39"/>
      <c r="AA1058" s="39"/>
      <c r="AB1058" s="39"/>
      <c r="AC1058" s="39"/>
      <c r="AD1058" s="39"/>
      <c r="AE1058" s="39"/>
      <c r="AT1058" s="18" t="s">
        <v>175</v>
      </c>
      <c r="AU1058" s="18" t="s">
        <v>87</v>
      </c>
    </row>
    <row r="1059" s="2" customFormat="1">
      <c r="A1059" s="39"/>
      <c r="B1059" s="40"/>
      <c r="C1059" s="41"/>
      <c r="D1059" s="232" t="s">
        <v>192</v>
      </c>
      <c r="E1059" s="41"/>
      <c r="F1059" s="268" t="s">
        <v>452</v>
      </c>
      <c r="G1059" s="41"/>
      <c r="H1059" s="41"/>
      <c r="I1059" s="137"/>
      <c r="J1059" s="41"/>
      <c r="K1059" s="41"/>
      <c r="L1059" s="45"/>
      <c r="M1059" s="234"/>
      <c r="N1059" s="235"/>
      <c r="O1059" s="85"/>
      <c r="P1059" s="85"/>
      <c r="Q1059" s="85"/>
      <c r="R1059" s="85"/>
      <c r="S1059" s="85"/>
      <c r="T1059" s="86"/>
      <c r="U1059" s="39"/>
      <c r="V1059" s="39"/>
      <c r="W1059" s="39"/>
      <c r="X1059" s="39"/>
      <c r="Y1059" s="39"/>
      <c r="Z1059" s="39"/>
      <c r="AA1059" s="39"/>
      <c r="AB1059" s="39"/>
      <c r="AC1059" s="39"/>
      <c r="AD1059" s="39"/>
      <c r="AE1059" s="39"/>
      <c r="AT1059" s="18" t="s">
        <v>192</v>
      </c>
      <c r="AU1059" s="18" t="s">
        <v>87</v>
      </c>
    </row>
    <row r="1060" s="12" customFormat="1" ht="22.8" customHeight="1">
      <c r="A1060" s="12"/>
      <c r="B1060" s="203"/>
      <c r="C1060" s="204"/>
      <c r="D1060" s="205" t="s">
        <v>76</v>
      </c>
      <c r="E1060" s="217" t="s">
        <v>1284</v>
      </c>
      <c r="F1060" s="217" t="s">
        <v>1285</v>
      </c>
      <c r="G1060" s="204"/>
      <c r="H1060" s="204"/>
      <c r="I1060" s="207"/>
      <c r="J1060" s="218">
        <f>BK1060</f>
        <v>0</v>
      </c>
      <c r="K1060" s="204"/>
      <c r="L1060" s="209"/>
      <c r="M1060" s="210"/>
      <c r="N1060" s="211"/>
      <c r="O1060" s="211"/>
      <c r="P1060" s="212">
        <f>SUM(P1061:P1080)</f>
        <v>0</v>
      </c>
      <c r="Q1060" s="211"/>
      <c r="R1060" s="212">
        <f>SUM(R1061:R1080)</f>
        <v>0.0026494000000000001</v>
      </c>
      <c r="S1060" s="211"/>
      <c r="T1060" s="213">
        <f>SUM(T1061:T1080)</f>
        <v>0</v>
      </c>
      <c r="U1060" s="12"/>
      <c r="V1060" s="12"/>
      <c r="W1060" s="12"/>
      <c r="X1060" s="12"/>
      <c r="Y1060" s="12"/>
      <c r="Z1060" s="12"/>
      <c r="AA1060" s="12"/>
      <c r="AB1060" s="12"/>
      <c r="AC1060" s="12"/>
      <c r="AD1060" s="12"/>
      <c r="AE1060" s="12"/>
      <c r="AR1060" s="214" t="s">
        <v>87</v>
      </c>
      <c r="AT1060" s="215" t="s">
        <v>76</v>
      </c>
      <c r="AU1060" s="215" t="s">
        <v>85</v>
      </c>
      <c r="AY1060" s="214" t="s">
        <v>165</v>
      </c>
      <c r="BK1060" s="216">
        <f>SUM(BK1061:BK1080)</f>
        <v>0</v>
      </c>
    </row>
    <row r="1061" s="2" customFormat="1" ht="24" customHeight="1">
      <c r="A1061" s="39"/>
      <c r="B1061" s="40"/>
      <c r="C1061" s="219" t="s">
        <v>1286</v>
      </c>
      <c r="D1061" s="219" t="s">
        <v>168</v>
      </c>
      <c r="E1061" s="220" t="s">
        <v>1287</v>
      </c>
      <c r="F1061" s="221" t="s">
        <v>1288</v>
      </c>
      <c r="G1061" s="222" t="s">
        <v>171</v>
      </c>
      <c r="H1061" s="223">
        <v>4.0759999999999996</v>
      </c>
      <c r="I1061" s="224"/>
      <c r="J1061" s="225">
        <f>ROUND(I1061*H1061,2)</f>
        <v>0</v>
      </c>
      <c r="K1061" s="221" t="s">
        <v>172</v>
      </c>
      <c r="L1061" s="45"/>
      <c r="M1061" s="226" t="s">
        <v>40</v>
      </c>
      <c r="N1061" s="227" t="s">
        <v>48</v>
      </c>
      <c r="O1061" s="85"/>
      <c r="P1061" s="228">
        <f>O1061*H1061</f>
        <v>0</v>
      </c>
      <c r="Q1061" s="228">
        <v>8.0000000000000007E-05</v>
      </c>
      <c r="R1061" s="228">
        <f>Q1061*H1061</f>
        <v>0.00032608000000000002</v>
      </c>
      <c r="S1061" s="228">
        <v>0</v>
      </c>
      <c r="T1061" s="229">
        <f>S1061*H1061</f>
        <v>0</v>
      </c>
      <c r="U1061" s="39"/>
      <c r="V1061" s="39"/>
      <c r="W1061" s="39"/>
      <c r="X1061" s="39"/>
      <c r="Y1061" s="39"/>
      <c r="Z1061" s="39"/>
      <c r="AA1061" s="39"/>
      <c r="AB1061" s="39"/>
      <c r="AC1061" s="39"/>
      <c r="AD1061" s="39"/>
      <c r="AE1061" s="39"/>
      <c r="AR1061" s="230" t="s">
        <v>295</v>
      </c>
      <c r="AT1061" s="230" t="s">
        <v>168</v>
      </c>
      <c r="AU1061" s="230" t="s">
        <v>87</v>
      </c>
      <c r="AY1061" s="18" t="s">
        <v>165</v>
      </c>
      <c r="BE1061" s="231">
        <f>IF(N1061="základní",J1061,0)</f>
        <v>0</v>
      </c>
      <c r="BF1061" s="231">
        <f>IF(N1061="snížená",J1061,0)</f>
        <v>0</v>
      </c>
      <c r="BG1061" s="231">
        <f>IF(N1061="zákl. přenesená",J1061,0)</f>
        <v>0</v>
      </c>
      <c r="BH1061" s="231">
        <f>IF(N1061="sníž. přenesená",J1061,0)</f>
        <v>0</v>
      </c>
      <c r="BI1061" s="231">
        <f>IF(N1061="nulová",J1061,0)</f>
        <v>0</v>
      </c>
      <c r="BJ1061" s="18" t="s">
        <v>85</v>
      </c>
      <c r="BK1061" s="231">
        <f>ROUND(I1061*H1061,2)</f>
        <v>0</v>
      </c>
      <c r="BL1061" s="18" t="s">
        <v>295</v>
      </c>
      <c r="BM1061" s="230" t="s">
        <v>1289</v>
      </c>
    </row>
    <row r="1062" s="2" customFormat="1">
      <c r="A1062" s="39"/>
      <c r="B1062" s="40"/>
      <c r="C1062" s="41"/>
      <c r="D1062" s="232" t="s">
        <v>175</v>
      </c>
      <c r="E1062" s="41"/>
      <c r="F1062" s="233" t="s">
        <v>1290</v>
      </c>
      <c r="G1062" s="41"/>
      <c r="H1062" s="41"/>
      <c r="I1062" s="137"/>
      <c r="J1062" s="41"/>
      <c r="K1062" s="41"/>
      <c r="L1062" s="45"/>
      <c r="M1062" s="234"/>
      <c r="N1062" s="235"/>
      <c r="O1062" s="85"/>
      <c r="P1062" s="85"/>
      <c r="Q1062" s="85"/>
      <c r="R1062" s="85"/>
      <c r="S1062" s="85"/>
      <c r="T1062" s="86"/>
      <c r="U1062" s="39"/>
      <c r="V1062" s="39"/>
      <c r="W1062" s="39"/>
      <c r="X1062" s="39"/>
      <c r="Y1062" s="39"/>
      <c r="Z1062" s="39"/>
      <c r="AA1062" s="39"/>
      <c r="AB1062" s="39"/>
      <c r="AC1062" s="39"/>
      <c r="AD1062" s="39"/>
      <c r="AE1062" s="39"/>
      <c r="AT1062" s="18" t="s">
        <v>175</v>
      </c>
      <c r="AU1062" s="18" t="s">
        <v>87</v>
      </c>
    </row>
    <row r="1063" s="14" customFormat="1">
      <c r="A1063" s="14"/>
      <c r="B1063" s="246"/>
      <c r="C1063" s="247"/>
      <c r="D1063" s="232" t="s">
        <v>177</v>
      </c>
      <c r="E1063" s="248" t="s">
        <v>40</v>
      </c>
      <c r="F1063" s="249" t="s">
        <v>1291</v>
      </c>
      <c r="G1063" s="247"/>
      <c r="H1063" s="250">
        <v>4.0759999999999996</v>
      </c>
      <c r="I1063" s="251"/>
      <c r="J1063" s="247"/>
      <c r="K1063" s="247"/>
      <c r="L1063" s="252"/>
      <c r="M1063" s="253"/>
      <c r="N1063" s="254"/>
      <c r="O1063" s="254"/>
      <c r="P1063" s="254"/>
      <c r="Q1063" s="254"/>
      <c r="R1063" s="254"/>
      <c r="S1063" s="254"/>
      <c r="T1063" s="255"/>
      <c r="U1063" s="14"/>
      <c r="V1063" s="14"/>
      <c r="W1063" s="14"/>
      <c r="X1063" s="14"/>
      <c r="Y1063" s="14"/>
      <c r="Z1063" s="14"/>
      <c r="AA1063" s="14"/>
      <c r="AB1063" s="14"/>
      <c r="AC1063" s="14"/>
      <c r="AD1063" s="14"/>
      <c r="AE1063" s="14"/>
      <c r="AT1063" s="256" t="s">
        <v>177</v>
      </c>
      <c r="AU1063" s="256" t="s">
        <v>87</v>
      </c>
      <c r="AV1063" s="14" t="s">
        <v>87</v>
      </c>
      <c r="AW1063" s="14" t="s">
        <v>38</v>
      </c>
      <c r="AX1063" s="14" t="s">
        <v>77</v>
      </c>
      <c r="AY1063" s="256" t="s">
        <v>165</v>
      </c>
    </row>
    <row r="1064" s="15" customFormat="1">
      <c r="A1064" s="15"/>
      <c r="B1064" s="257"/>
      <c r="C1064" s="258"/>
      <c r="D1064" s="232" t="s">
        <v>177</v>
      </c>
      <c r="E1064" s="259" t="s">
        <v>40</v>
      </c>
      <c r="F1064" s="260" t="s">
        <v>186</v>
      </c>
      <c r="G1064" s="258"/>
      <c r="H1064" s="261">
        <v>4.0759999999999996</v>
      </c>
      <c r="I1064" s="262"/>
      <c r="J1064" s="258"/>
      <c r="K1064" s="258"/>
      <c r="L1064" s="263"/>
      <c r="M1064" s="264"/>
      <c r="N1064" s="265"/>
      <c r="O1064" s="265"/>
      <c r="P1064" s="265"/>
      <c r="Q1064" s="265"/>
      <c r="R1064" s="265"/>
      <c r="S1064" s="265"/>
      <c r="T1064" s="266"/>
      <c r="U1064" s="15"/>
      <c r="V1064" s="15"/>
      <c r="W1064" s="15"/>
      <c r="X1064" s="15"/>
      <c r="Y1064" s="15"/>
      <c r="Z1064" s="15"/>
      <c r="AA1064" s="15"/>
      <c r="AB1064" s="15"/>
      <c r="AC1064" s="15"/>
      <c r="AD1064" s="15"/>
      <c r="AE1064" s="15"/>
      <c r="AT1064" s="267" t="s">
        <v>177</v>
      </c>
      <c r="AU1064" s="267" t="s">
        <v>87</v>
      </c>
      <c r="AV1064" s="15" t="s">
        <v>173</v>
      </c>
      <c r="AW1064" s="15" t="s">
        <v>38</v>
      </c>
      <c r="AX1064" s="15" t="s">
        <v>85</v>
      </c>
      <c r="AY1064" s="267" t="s">
        <v>165</v>
      </c>
    </row>
    <row r="1065" s="2" customFormat="1" ht="24" customHeight="1">
      <c r="A1065" s="39"/>
      <c r="B1065" s="40"/>
      <c r="C1065" s="219" t="s">
        <v>1292</v>
      </c>
      <c r="D1065" s="219" t="s">
        <v>168</v>
      </c>
      <c r="E1065" s="220" t="s">
        <v>1293</v>
      </c>
      <c r="F1065" s="221" t="s">
        <v>1294</v>
      </c>
      <c r="G1065" s="222" t="s">
        <v>171</v>
      </c>
      <c r="H1065" s="223">
        <v>4.0759999999999996</v>
      </c>
      <c r="I1065" s="224"/>
      <c r="J1065" s="225">
        <f>ROUND(I1065*H1065,2)</f>
        <v>0</v>
      </c>
      <c r="K1065" s="221" t="s">
        <v>172</v>
      </c>
      <c r="L1065" s="45"/>
      <c r="M1065" s="226" t="s">
        <v>40</v>
      </c>
      <c r="N1065" s="227" t="s">
        <v>48</v>
      </c>
      <c r="O1065" s="85"/>
      <c r="P1065" s="228">
        <f>O1065*H1065</f>
        <v>0</v>
      </c>
      <c r="Q1065" s="228">
        <v>0.00012</v>
      </c>
      <c r="R1065" s="228">
        <f>Q1065*H1065</f>
        <v>0.00048912000000000001</v>
      </c>
      <c r="S1065" s="228">
        <v>0</v>
      </c>
      <c r="T1065" s="229">
        <f>S1065*H1065</f>
        <v>0</v>
      </c>
      <c r="U1065" s="39"/>
      <c r="V1065" s="39"/>
      <c r="W1065" s="39"/>
      <c r="X1065" s="39"/>
      <c r="Y1065" s="39"/>
      <c r="Z1065" s="39"/>
      <c r="AA1065" s="39"/>
      <c r="AB1065" s="39"/>
      <c r="AC1065" s="39"/>
      <c r="AD1065" s="39"/>
      <c r="AE1065" s="39"/>
      <c r="AR1065" s="230" t="s">
        <v>295</v>
      </c>
      <c r="AT1065" s="230" t="s">
        <v>168</v>
      </c>
      <c r="AU1065" s="230" t="s">
        <v>87</v>
      </c>
      <c r="AY1065" s="18" t="s">
        <v>165</v>
      </c>
      <c r="BE1065" s="231">
        <f>IF(N1065="základní",J1065,0)</f>
        <v>0</v>
      </c>
      <c r="BF1065" s="231">
        <f>IF(N1065="snížená",J1065,0)</f>
        <v>0</v>
      </c>
      <c r="BG1065" s="231">
        <f>IF(N1065="zákl. přenesená",J1065,0)</f>
        <v>0</v>
      </c>
      <c r="BH1065" s="231">
        <f>IF(N1065="sníž. přenesená",J1065,0)</f>
        <v>0</v>
      </c>
      <c r="BI1065" s="231">
        <f>IF(N1065="nulová",J1065,0)</f>
        <v>0</v>
      </c>
      <c r="BJ1065" s="18" t="s">
        <v>85</v>
      </c>
      <c r="BK1065" s="231">
        <f>ROUND(I1065*H1065,2)</f>
        <v>0</v>
      </c>
      <c r="BL1065" s="18" t="s">
        <v>295</v>
      </c>
      <c r="BM1065" s="230" t="s">
        <v>1295</v>
      </c>
    </row>
    <row r="1066" s="2" customFormat="1">
      <c r="A1066" s="39"/>
      <c r="B1066" s="40"/>
      <c r="C1066" s="41"/>
      <c r="D1066" s="232" t="s">
        <v>175</v>
      </c>
      <c r="E1066" s="41"/>
      <c r="F1066" s="233" t="s">
        <v>1296</v>
      </c>
      <c r="G1066" s="41"/>
      <c r="H1066" s="41"/>
      <c r="I1066" s="137"/>
      <c r="J1066" s="41"/>
      <c r="K1066" s="41"/>
      <c r="L1066" s="45"/>
      <c r="M1066" s="234"/>
      <c r="N1066" s="235"/>
      <c r="O1066" s="85"/>
      <c r="P1066" s="85"/>
      <c r="Q1066" s="85"/>
      <c r="R1066" s="85"/>
      <c r="S1066" s="85"/>
      <c r="T1066" s="86"/>
      <c r="U1066" s="39"/>
      <c r="V1066" s="39"/>
      <c r="W1066" s="39"/>
      <c r="X1066" s="39"/>
      <c r="Y1066" s="39"/>
      <c r="Z1066" s="39"/>
      <c r="AA1066" s="39"/>
      <c r="AB1066" s="39"/>
      <c r="AC1066" s="39"/>
      <c r="AD1066" s="39"/>
      <c r="AE1066" s="39"/>
      <c r="AT1066" s="18" t="s">
        <v>175</v>
      </c>
      <c r="AU1066" s="18" t="s">
        <v>87</v>
      </c>
    </row>
    <row r="1067" s="14" customFormat="1">
      <c r="A1067" s="14"/>
      <c r="B1067" s="246"/>
      <c r="C1067" s="247"/>
      <c r="D1067" s="232" t="s">
        <v>177</v>
      </c>
      <c r="E1067" s="248" t="s">
        <v>40</v>
      </c>
      <c r="F1067" s="249" t="s">
        <v>1291</v>
      </c>
      <c r="G1067" s="247"/>
      <c r="H1067" s="250">
        <v>4.0759999999999996</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177</v>
      </c>
      <c r="AU1067" s="256" t="s">
        <v>87</v>
      </c>
      <c r="AV1067" s="14" t="s">
        <v>87</v>
      </c>
      <c r="AW1067" s="14" t="s">
        <v>38</v>
      </c>
      <c r="AX1067" s="14" t="s">
        <v>77</v>
      </c>
      <c r="AY1067" s="256" t="s">
        <v>165</v>
      </c>
    </row>
    <row r="1068" s="15" customFormat="1">
      <c r="A1068" s="15"/>
      <c r="B1068" s="257"/>
      <c r="C1068" s="258"/>
      <c r="D1068" s="232" t="s">
        <v>177</v>
      </c>
      <c r="E1068" s="259" t="s">
        <v>40</v>
      </c>
      <c r="F1068" s="260" t="s">
        <v>186</v>
      </c>
      <c r="G1068" s="258"/>
      <c r="H1068" s="261">
        <v>4.0759999999999996</v>
      </c>
      <c r="I1068" s="262"/>
      <c r="J1068" s="258"/>
      <c r="K1068" s="258"/>
      <c r="L1068" s="263"/>
      <c r="M1068" s="264"/>
      <c r="N1068" s="265"/>
      <c r="O1068" s="265"/>
      <c r="P1068" s="265"/>
      <c r="Q1068" s="265"/>
      <c r="R1068" s="265"/>
      <c r="S1068" s="265"/>
      <c r="T1068" s="266"/>
      <c r="U1068" s="15"/>
      <c r="V1068" s="15"/>
      <c r="W1068" s="15"/>
      <c r="X1068" s="15"/>
      <c r="Y1068" s="15"/>
      <c r="Z1068" s="15"/>
      <c r="AA1068" s="15"/>
      <c r="AB1068" s="15"/>
      <c r="AC1068" s="15"/>
      <c r="AD1068" s="15"/>
      <c r="AE1068" s="15"/>
      <c r="AT1068" s="267" t="s">
        <v>177</v>
      </c>
      <c r="AU1068" s="267" t="s">
        <v>87</v>
      </c>
      <c r="AV1068" s="15" t="s">
        <v>173</v>
      </c>
      <c r="AW1068" s="15" t="s">
        <v>38</v>
      </c>
      <c r="AX1068" s="15" t="s">
        <v>85</v>
      </c>
      <c r="AY1068" s="267" t="s">
        <v>165</v>
      </c>
    </row>
    <row r="1069" s="2" customFormat="1" ht="24" customHeight="1">
      <c r="A1069" s="39"/>
      <c r="B1069" s="40"/>
      <c r="C1069" s="219" t="s">
        <v>1297</v>
      </c>
      <c r="D1069" s="219" t="s">
        <v>168</v>
      </c>
      <c r="E1069" s="220" t="s">
        <v>1298</v>
      </c>
      <c r="F1069" s="221" t="s">
        <v>1299</v>
      </c>
      <c r="G1069" s="222" t="s">
        <v>171</v>
      </c>
      <c r="H1069" s="223">
        <v>4.0759999999999996</v>
      </c>
      <c r="I1069" s="224"/>
      <c r="J1069" s="225">
        <f>ROUND(I1069*H1069,2)</f>
        <v>0</v>
      </c>
      <c r="K1069" s="221" t="s">
        <v>172</v>
      </c>
      <c r="L1069" s="45"/>
      <c r="M1069" s="226" t="s">
        <v>40</v>
      </c>
      <c r="N1069" s="227" t="s">
        <v>48</v>
      </c>
      <c r="O1069" s="85"/>
      <c r="P1069" s="228">
        <f>O1069*H1069</f>
        <v>0</v>
      </c>
      <c r="Q1069" s="228">
        <v>0.00012</v>
      </c>
      <c r="R1069" s="228">
        <f>Q1069*H1069</f>
        <v>0.00048912000000000001</v>
      </c>
      <c r="S1069" s="228">
        <v>0</v>
      </c>
      <c r="T1069" s="229">
        <f>S1069*H1069</f>
        <v>0</v>
      </c>
      <c r="U1069" s="39"/>
      <c r="V1069" s="39"/>
      <c r="W1069" s="39"/>
      <c r="X1069" s="39"/>
      <c r="Y1069" s="39"/>
      <c r="Z1069" s="39"/>
      <c r="AA1069" s="39"/>
      <c r="AB1069" s="39"/>
      <c r="AC1069" s="39"/>
      <c r="AD1069" s="39"/>
      <c r="AE1069" s="39"/>
      <c r="AR1069" s="230" t="s">
        <v>295</v>
      </c>
      <c r="AT1069" s="230" t="s">
        <v>168</v>
      </c>
      <c r="AU1069" s="230" t="s">
        <v>87</v>
      </c>
      <c r="AY1069" s="18" t="s">
        <v>165</v>
      </c>
      <c r="BE1069" s="231">
        <f>IF(N1069="základní",J1069,0)</f>
        <v>0</v>
      </c>
      <c r="BF1069" s="231">
        <f>IF(N1069="snížená",J1069,0)</f>
        <v>0</v>
      </c>
      <c r="BG1069" s="231">
        <f>IF(N1069="zákl. přenesená",J1069,0)</f>
        <v>0</v>
      </c>
      <c r="BH1069" s="231">
        <f>IF(N1069="sníž. přenesená",J1069,0)</f>
        <v>0</v>
      </c>
      <c r="BI1069" s="231">
        <f>IF(N1069="nulová",J1069,0)</f>
        <v>0</v>
      </c>
      <c r="BJ1069" s="18" t="s">
        <v>85</v>
      </c>
      <c r="BK1069" s="231">
        <f>ROUND(I1069*H1069,2)</f>
        <v>0</v>
      </c>
      <c r="BL1069" s="18" t="s">
        <v>295</v>
      </c>
      <c r="BM1069" s="230" t="s">
        <v>1300</v>
      </c>
    </row>
    <row r="1070" s="2" customFormat="1">
      <c r="A1070" s="39"/>
      <c r="B1070" s="40"/>
      <c r="C1070" s="41"/>
      <c r="D1070" s="232" t="s">
        <v>175</v>
      </c>
      <c r="E1070" s="41"/>
      <c r="F1070" s="233" t="s">
        <v>1301</v>
      </c>
      <c r="G1070" s="41"/>
      <c r="H1070" s="41"/>
      <c r="I1070" s="137"/>
      <c r="J1070" s="41"/>
      <c r="K1070" s="41"/>
      <c r="L1070" s="45"/>
      <c r="M1070" s="234"/>
      <c r="N1070" s="235"/>
      <c r="O1070" s="85"/>
      <c r="P1070" s="85"/>
      <c r="Q1070" s="85"/>
      <c r="R1070" s="85"/>
      <c r="S1070" s="85"/>
      <c r="T1070" s="86"/>
      <c r="U1070" s="39"/>
      <c r="V1070" s="39"/>
      <c r="W1070" s="39"/>
      <c r="X1070" s="39"/>
      <c r="Y1070" s="39"/>
      <c r="Z1070" s="39"/>
      <c r="AA1070" s="39"/>
      <c r="AB1070" s="39"/>
      <c r="AC1070" s="39"/>
      <c r="AD1070" s="39"/>
      <c r="AE1070" s="39"/>
      <c r="AT1070" s="18" t="s">
        <v>175</v>
      </c>
      <c r="AU1070" s="18" t="s">
        <v>87</v>
      </c>
    </row>
    <row r="1071" s="14" customFormat="1">
      <c r="A1071" s="14"/>
      <c r="B1071" s="246"/>
      <c r="C1071" s="247"/>
      <c r="D1071" s="232" t="s">
        <v>177</v>
      </c>
      <c r="E1071" s="248" t="s">
        <v>40</v>
      </c>
      <c r="F1071" s="249" t="s">
        <v>1291</v>
      </c>
      <c r="G1071" s="247"/>
      <c r="H1071" s="250">
        <v>4.0759999999999996</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177</v>
      </c>
      <c r="AU1071" s="256" t="s">
        <v>87</v>
      </c>
      <c r="AV1071" s="14" t="s">
        <v>87</v>
      </c>
      <c r="AW1071" s="14" t="s">
        <v>38</v>
      </c>
      <c r="AX1071" s="14" t="s">
        <v>77</v>
      </c>
      <c r="AY1071" s="256" t="s">
        <v>165</v>
      </c>
    </row>
    <row r="1072" s="15" customFormat="1">
      <c r="A1072" s="15"/>
      <c r="B1072" s="257"/>
      <c r="C1072" s="258"/>
      <c r="D1072" s="232" t="s">
        <v>177</v>
      </c>
      <c r="E1072" s="259" t="s">
        <v>40</v>
      </c>
      <c r="F1072" s="260" t="s">
        <v>186</v>
      </c>
      <c r="G1072" s="258"/>
      <c r="H1072" s="261">
        <v>4.0759999999999996</v>
      </c>
      <c r="I1072" s="262"/>
      <c r="J1072" s="258"/>
      <c r="K1072" s="258"/>
      <c r="L1072" s="263"/>
      <c r="M1072" s="264"/>
      <c r="N1072" s="265"/>
      <c r="O1072" s="265"/>
      <c r="P1072" s="265"/>
      <c r="Q1072" s="265"/>
      <c r="R1072" s="265"/>
      <c r="S1072" s="265"/>
      <c r="T1072" s="266"/>
      <c r="U1072" s="15"/>
      <c r="V1072" s="15"/>
      <c r="W1072" s="15"/>
      <c r="X1072" s="15"/>
      <c r="Y1072" s="15"/>
      <c r="Z1072" s="15"/>
      <c r="AA1072" s="15"/>
      <c r="AB1072" s="15"/>
      <c r="AC1072" s="15"/>
      <c r="AD1072" s="15"/>
      <c r="AE1072" s="15"/>
      <c r="AT1072" s="267" t="s">
        <v>177</v>
      </c>
      <c r="AU1072" s="267" t="s">
        <v>87</v>
      </c>
      <c r="AV1072" s="15" t="s">
        <v>173</v>
      </c>
      <c r="AW1072" s="15" t="s">
        <v>38</v>
      </c>
      <c r="AX1072" s="15" t="s">
        <v>85</v>
      </c>
      <c r="AY1072" s="267" t="s">
        <v>165</v>
      </c>
    </row>
    <row r="1073" s="2" customFormat="1" ht="24" customHeight="1">
      <c r="A1073" s="39"/>
      <c r="B1073" s="40"/>
      <c r="C1073" s="219" t="s">
        <v>1302</v>
      </c>
      <c r="D1073" s="219" t="s">
        <v>168</v>
      </c>
      <c r="E1073" s="220" t="s">
        <v>1303</v>
      </c>
      <c r="F1073" s="221" t="s">
        <v>1304</v>
      </c>
      <c r="G1073" s="222" t="s">
        <v>171</v>
      </c>
      <c r="H1073" s="223">
        <v>4.0759999999999996</v>
      </c>
      <c r="I1073" s="224"/>
      <c r="J1073" s="225">
        <f>ROUND(I1073*H1073,2)</f>
        <v>0</v>
      </c>
      <c r="K1073" s="221" t="s">
        <v>172</v>
      </c>
      <c r="L1073" s="45"/>
      <c r="M1073" s="226" t="s">
        <v>40</v>
      </c>
      <c r="N1073" s="227" t="s">
        <v>48</v>
      </c>
      <c r="O1073" s="85"/>
      <c r="P1073" s="228">
        <f>O1073*H1073</f>
        <v>0</v>
      </c>
      <c r="Q1073" s="228">
        <v>0.00023000000000000001</v>
      </c>
      <c r="R1073" s="228">
        <f>Q1073*H1073</f>
        <v>0.00093747999999999998</v>
      </c>
      <c r="S1073" s="228">
        <v>0</v>
      </c>
      <c r="T1073" s="229">
        <f>S1073*H1073</f>
        <v>0</v>
      </c>
      <c r="U1073" s="39"/>
      <c r="V1073" s="39"/>
      <c r="W1073" s="39"/>
      <c r="X1073" s="39"/>
      <c r="Y1073" s="39"/>
      <c r="Z1073" s="39"/>
      <c r="AA1073" s="39"/>
      <c r="AB1073" s="39"/>
      <c r="AC1073" s="39"/>
      <c r="AD1073" s="39"/>
      <c r="AE1073" s="39"/>
      <c r="AR1073" s="230" t="s">
        <v>295</v>
      </c>
      <c r="AT1073" s="230" t="s">
        <v>168</v>
      </c>
      <c r="AU1073" s="230" t="s">
        <v>87</v>
      </c>
      <c r="AY1073" s="18" t="s">
        <v>165</v>
      </c>
      <c r="BE1073" s="231">
        <f>IF(N1073="základní",J1073,0)</f>
        <v>0</v>
      </c>
      <c r="BF1073" s="231">
        <f>IF(N1073="snížená",J1073,0)</f>
        <v>0</v>
      </c>
      <c r="BG1073" s="231">
        <f>IF(N1073="zákl. přenesená",J1073,0)</f>
        <v>0</v>
      </c>
      <c r="BH1073" s="231">
        <f>IF(N1073="sníž. přenesená",J1073,0)</f>
        <v>0</v>
      </c>
      <c r="BI1073" s="231">
        <f>IF(N1073="nulová",J1073,0)</f>
        <v>0</v>
      </c>
      <c r="BJ1073" s="18" t="s">
        <v>85</v>
      </c>
      <c r="BK1073" s="231">
        <f>ROUND(I1073*H1073,2)</f>
        <v>0</v>
      </c>
      <c r="BL1073" s="18" t="s">
        <v>295</v>
      </c>
      <c r="BM1073" s="230" t="s">
        <v>1305</v>
      </c>
    </row>
    <row r="1074" s="2" customFormat="1">
      <c r="A1074" s="39"/>
      <c r="B1074" s="40"/>
      <c r="C1074" s="41"/>
      <c r="D1074" s="232" t="s">
        <v>175</v>
      </c>
      <c r="E1074" s="41"/>
      <c r="F1074" s="233" t="s">
        <v>1306</v>
      </c>
      <c r="G1074" s="41"/>
      <c r="H1074" s="41"/>
      <c r="I1074" s="137"/>
      <c r="J1074" s="41"/>
      <c r="K1074" s="41"/>
      <c r="L1074" s="45"/>
      <c r="M1074" s="234"/>
      <c r="N1074" s="235"/>
      <c r="O1074" s="85"/>
      <c r="P1074" s="85"/>
      <c r="Q1074" s="85"/>
      <c r="R1074" s="85"/>
      <c r="S1074" s="85"/>
      <c r="T1074" s="86"/>
      <c r="U1074" s="39"/>
      <c r="V1074" s="39"/>
      <c r="W1074" s="39"/>
      <c r="X1074" s="39"/>
      <c r="Y1074" s="39"/>
      <c r="Z1074" s="39"/>
      <c r="AA1074" s="39"/>
      <c r="AB1074" s="39"/>
      <c r="AC1074" s="39"/>
      <c r="AD1074" s="39"/>
      <c r="AE1074" s="39"/>
      <c r="AT1074" s="18" t="s">
        <v>175</v>
      </c>
      <c r="AU1074" s="18" t="s">
        <v>87</v>
      </c>
    </row>
    <row r="1075" s="14" customFormat="1">
      <c r="A1075" s="14"/>
      <c r="B1075" s="246"/>
      <c r="C1075" s="247"/>
      <c r="D1075" s="232" t="s">
        <v>177</v>
      </c>
      <c r="E1075" s="248" t="s">
        <v>40</v>
      </c>
      <c r="F1075" s="249" t="s">
        <v>1291</v>
      </c>
      <c r="G1075" s="247"/>
      <c r="H1075" s="250">
        <v>4.0759999999999996</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177</v>
      </c>
      <c r="AU1075" s="256" t="s">
        <v>87</v>
      </c>
      <c r="AV1075" s="14" t="s">
        <v>87</v>
      </c>
      <c r="AW1075" s="14" t="s">
        <v>38</v>
      </c>
      <c r="AX1075" s="14" t="s">
        <v>77</v>
      </c>
      <c r="AY1075" s="256" t="s">
        <v>165</v>
      </c>
    </row>
    <row r="1076" s="15" customFormat="1">
      <c r="A1076" s="15"/>
      <c r="B1076" s="257"/>
      <c r="C1076" s="258"/>
      <c r="D1076" s="232" t="s">
        <v>177</v>
      </c>
      <c r="E1076" s="259" t="s">
        <v>40</v>
      </c>
      <c r="F1076" s="260" t="s">
        <v>186</v>
      </c>
      <c r="G1076" s="258"/>
      <c r="H1076" s="261">
        <v>4.0759999999999996</v>
      </c>
      <c r="I1076" s="262"/>
      <c r="J1076" s="258"/>
      <c r="K1076" s="258"/>
      <c r="L1076" s="263"/>
      <c r="M1076" s="264"/>
      <c r="N1076" s="265"/>
      <c r="O1076" s="265"/>
      <c r="P1076" s="265"/>
      <c r="Q1076" s="265"/>
      <c r="R1076" s="265"/>
      <c r="S1076" s="265"/>
      <c r="T1076" s="266"/>
      <c r="U1076" s="15"/>
      <c r="V1076" s="15"/>
      <c r="W1076" s="15"/>
      <c r="X1076" s="15"/>
      <c r="Y1076" s="15"/>
      <c r="Z1076" s="15"/>
      <c r="AA1076" s="15"/>
      <c r="AB1076" s="15"/>
      <c r="AC1076" s="15"/>
      <c r="AD1076" s="15"/>
      <c r="AE1076" s="15"/>
      <c r="AT1076" s="267" t="s">
        <v>177</v>
      </c>
      <c r="AU1076" s="267" t="s">
        <v>87</v>
      </c>
      <c r="AV1076" s="15" t="s">
        <v>173</v>
      </c>
      <c r="AW1076" s="15" t="s">
        <v>38</v>
      </c>
      <c r="AX1076" s="15" t="s">
        <v>85</v>
      </c>
      <c r="AY1076" s="267" t="s">
        <v>165</v>
      </c>
    </row>
    <row r="1077" s="2" customFormat="1" ht="24" customHeight="1">
      <c r="A1077" s="39"/>
      <c r="B1077" s="40"/>
      <c r="C1077" s="219" t="s">
        <v>1307</v>
      </c>
      <c r="D1077" s="219" t="s">
        <v>168</v>
      </c>
      <c r="E1077" s="220" t="s">
        <v>1308</v>
      </c>
      <c r="F1077" s="221" t="s">
        <v>1309</v>
      </c>
      <c r="G1077" s="222" t="s">
        <v>171</v>
      </c>
      <c r="H1077" s="223">
        <v>4.0759999999999996</v>
      </c>
      <c r="I1077" s="224"/>
      <c r="J1077" s="225">
        <f>ROUND(I1077*H1077,2)</f>
        <v>0</v>
      </c>
      <c r="K1077" s="221" t="s">
        <v>172</v>
      </c>
      <c r="L1077" s="45"/>
      <c r="M1077" s="226" t="s">
        <v>40</v>
      </c>
      <c r="N1077" s="227" t="s">
        <v>48</v>
      </c>
      <c r="O1077" s="85"/>
      <c r="P1077" s="228">
        <f>O1077*H1077</f>
        <v>0</v>
      </c>
      <c r="Q1077" s="228">
        <v>0.00010000000000000001</v>
      </c>
      <c r="R1077" s="228">
        <f>Q1077*H1077</f>
        <v>0.00040759999999999999</v>
      </c>
      <c r="S1077" s="228">
        <v>0</v>
      </c>
      <c r="T1077" s="229">
        <f>S1077*H1077</f>
        <v>0</v>
      </c>
      <c r="U1077" s="39"/>
      <c r="V1077" s="39"/>
      <c r="W1077" s="39"/>
      <c r="X1077" s="39"/>
      <c r="Y1077" s="39"/>
      <c r="Z1077" s="39"/>
      <c r="AA1077" s="39"/>
      <c r="AB1077" s="39"/>
      <c r="AC1077" s="39"/>
      <c r="AD1077" s="39"/>
      <c r="AE1077" s="39"/>
      <c r="AR1077" s="230" t="s">
        <v>295</v>
      </c>
      <c r="AT1077" s="230" t="s">
        <v>168</v>
      </c>
      <c r="AU1077" s="230" t="s">
        <v>87</v>
      </c>
      <c r="AY1077" s="18" t="s">
        <v>165</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295</v>
      </c>
      <c r="BM1077" s="230" t="s">
        <v>1310</v>
      </c>
    </row>
    <row r="1078" s="2" customFormat="1">
      <c r="A1078" s="39"/>
      <c r="B1078" s="40"/>
      <c r="C1078" s="41"/>
      <c r="D1078" s="232" t="s">
        <v>175</v>
      </c>
      <c r="E1078" s="41"/>
      <c r="F1078" s="233" t="s">
        <v>1311</v>
      </c>
      <c r="G1078" s="41"/>
      <c r="H1078" s="41"/>
      <c r="I1078" s="137"/>
      <c r="J1078" s="41"/>
      <c r="K1078" s="41"/>
      <c r="L1078" s="45"/>
      <c r="M1078" s="234"/>
      <c r="N1078" s="235"/>
      <c r="O1078" s="85"/>
      <c r="P1078" s="85"/>
      <c r="Q1078" s="85"/>
      <c r="R1078" s="85"/>
      <c r="S1078" s="85"/>
      <c r="T1078" s="86"/>
      <c r="U1078" s="39"/>
      <c r="V1078" s="39"/>
      <c r="W1078" s="39"/>
      <c r="X1078" s="39"/>
      <c r="Y1078" s="39"/>
      <c r="Z1078" s="39"/>
      <c r="AA1078" s="39"/>
      <c r="AB1078" s="39"/>
      <c r="AC1078" s="39"/>
      <c r="AD1078" s="39"/>
      <c r="AE1078" s="39"/>
      <c r="AT1078" s="18" t="s">
        <v>175</v>
      </c>
      <c r="AU1078" s="18" t="s">
        <v>87</v>
      </c>
    </row>
    <row r="1079" s="14" customFormat="1">
      <c r="A1079" s="14"/>
      <c r="B1079" s="246"/>
      <c r="C1079" s="247"/>
      <c r="D1079" s="232" t="s">
        <v>177</v>
      </c>
      <c r="E1079" s="248" t="s">
        <v>40</v>
      </c>
      <c r="F1079" s="249" t="s">
        <v>1291</v>
      </c>
      <c r="G1079" s="247"/>
      <c r="H1079" s="250">
        <v>4.0759999999999996</v>
      </c>
      <c r="I1079" s="251"/>
      <c r="J1079" s="247"/>
      <c r="K1079" s="247"/>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177</v>
      </c>
      <c r="AU1079" s="256" t="s">
        <v>87</v>
      </c>
      <c r="AV1079" s="14" t="s">
        <v>87</v>
      </c>
      <c r="AW1079" s="14" t="s">
        <v>38</v>
      </c>
      <c r="AX1079" s="14" t="s">
        <v>77</v>
      </c>
      <c r="AY1079" s="256" t="s">
        <v>165</v>
      </c>
    </row>
    <row r="1080" s="15" customFormat="1">
      <c r="A1080" s="15"/>
      <c r="B1080" s="257"/>
      <c r="C1080" s="258"/>
      <c r="D1080" s="232" t="s">
        <v>177</v>
      </c>
      <c r="E1080" s="259" t="s">
        <v>40</v>
      </c>
      <c r="F1080" s="260" t="s">
        <v>186</v>
      </c>
      <c r="G1080" s="258"/>
      <c r="H1080" s="261">
        <v>4.0759999999999996</v>
      </c>
      <c r="I1080" s="262"/>
      <c r="J1080" s="258"/>
      <c r="K1080" s="258"/>
      <c r="L1080" s="263"/>
      <c r="M1080" s="264"/>
      <c r="N1080" s="265"/>
      <c r="O1080" s="265"/>
      <c r="P1080" s="265"/>
      <c r="Q1080" s="265"/>
      <c r="R1080" s="265"/>
      <c r="S1080" s="265"/>
      <c r="T1080" s="266"/>
      <c r="U1080" s="15"/>
      <c r="V1080" s="15"/>
      <c r="W1080" s="15"/>
      <c r="X1080" s="15"/>
      <c r="Y1080" s="15"/>
      <c r="Z1080" s="15"/>
      <c r="AA1080" s="15"/>
      <c r="AB1080" s="15"/>
      <c r="AC1080" s="15"/>
      <c r="AD1080" s="15"/>
      <c r="AE1080" s="15"/>
      <c r="AT1080" s="267" t="s">
        <v>177</v>
      </c>
      <c r="AU1080" s="267" t="s">
        <v>87</v>
      </c>
      <c r="AV1080" s="15" t="s">
        <v>173</v>
      </c>
      <c r="AW1080" s="15" t="s">
        <v>38</v>
      </c>
      <c r="AX1080" s="15" t="s">
        <v>85</v>
      </c>
      <c r="AY1080" s="267" t="s">
        <v>165</v>
      </c>
    </row>
    <row r="1081" s="12" customFormat="1" ht="22.8" customHeight="1">
      <c r="A1081" s="12"/>
      <c r="B1081" s="203"/>
      <c r="C1081" s="204"/>
      <c r="D1081" s="205" t="s">
        <v>76</v>
      </c>
      <c r="E1081" s="217" t="s">
        <v>1312</v>
      </c>
      <c r="F1081" s="217" t="s">
        <v>1313</v>
      </c>
      <c r="G1081" s="204"/>
      <c r="H1081" s="204"/>
      <c r="I1081" s="207"/>
      <c r="J1081" s="218">
        <f>BK1081</f>
        <v>0</v>
      </c>
      <c r="K1081" s="204"/>
      <c r="L1081" s="209"/>
      <c r="M1081" s="210"/>
      <c r="N1081" s="211"/>
      <c r="O1081" s="211"/>
      <c r="P1081" s="212">
        <f>SUM(P1082:P1309)</f>
        <v>0</v>
      </c>
      <c r="Q1081" s="211"/>
      <c r="R1081" s="212">
        <f>SUM(R1082:R1309)</f>
        <v>0.23305387999999999</v>
      </c>
      <c r="S1081" s="211"/>
      <c r="T1081" s="213">
        <f>SUM(T1082:T1309)</f>
        <v>0.071765519999999999</v>
      </c>
      <c r="U1081" s="12"/>
      <c r="V1081" s="12"/>
      <c r="W1081" s="12"/>
      <c r="X1081" s="12"/>
      <c r="Y1081" s="12"/>
      <c r="Z1081" s="12"/>
      <c r="AA1081" s="12"/>
      <c r="AB1081" s="12"/>
      <c r="AC1081" s="12"/>
      <c r="AD1081" s="12"/>
      <c r="AE1081" s="12"/>
      <c r="AR1081" s="214" t="s">
        <v>87</v>
      </c>
      <c r="AT1081" s="215" t="s">
        <v>76</v>
      </c>
      <c r="AU1081" s="215" t="s">
        <v>85</v>
      </c>
      <c r="AY1081" s="214" t="s">
        <v>165</v>
      </c>
      <c r="BK1081" s="216">
        <f>SUM(BK1082:BK1309)</f>
        <v>0</v>
      </c>
    </row>
    <row r="1082" s="2" customFormat="1" ht="24" customHeight="1">
      <c r="A1082" s="39"/>
      <c r="B1082" s="40"/>
      <c r="C1082" s="219" t="s">
        <v>1314</v>
      </c>
      <c r="D1082" s="219" t="s">
        <v>168</v>
      </c>
      <c r="E1082" s="220" t="s">
        <v>1315</v>
      </c>
      <c r="F1082" s="221" t="s">
        <v>1316</v>
      </c>
      <c r="G1082" s="222" t="s">
        <v>171</v>
      </c>
      <c r="H1082" s="223">
        <v>156.012</v>
      </c>
      <c r="I1082" s="224"/>
      <c r="J1082" s="225">
        <f>ROUND(I1082*H1082,2)</f>
        <v>0</v>
      </c>
      <c r="K1082" s="221" t="s">
        <v>172</v>
      </c>
      <c r="L1082" s="45"/>
      <c r="M1082" s="226" t="s">
        <v>40</v>
      </c>
      <c r="N1082" s="227" t="s">
        <v>48</v>
      </c>
      <c r="O1082" s="85"/>
      <c r="P1082" s="228">
        <f>O1082*H1082</f>
        <v>0</v>
      </c>
      <c r="Q1082" s="228">
        <v>0</v>
      </c>
      <c r="R1082" s="228">
        <f>Q1082*H1082</f>
        <v>0</v>
      </c>
      <c r="S1082" s="228">
        <v>0.00014999999999999999</v>
      </c>
      <c r="T1082" s="229">
        <f>S1082*H1082</f>
        <v>0.023401799999999997</v>
      </c>
      <c r="U1082" s="39"/>
      <c r="V1082" s="39"/>
      <c r="W1082" s="39"/>
      <c r="X1082" s="39"/>
      <c r="Y1082" s="39"/>
      <c r="Z1082" s="39"/>
      <c r="AA1082" s="39"/>
      <c r="AB1082" s="39"/>
      <c r="AC1082" s="39"/>
      <c r="AD1082" s="39"/>
      <c r="AE1082" s="39"/>
      <c r="AR1082" s="230" t="s">
        <v>295</v>
      </c>
      <c r="AT1082" s="230" t="s">
        <v>168</v>
      </c>
      <c r="AU1082" s="230" t="s">
        <v>87</v>
      </c>
      <c r="AY1082" s="18" t="s">
        <v>165</v>
      </c>
      <c r="BE1082" s="231">
        <f>IF(N1082="základní",J1082,0)</f>
        <v>0</v>
      </c>
      <c r="BF1082" s="231">
        <f>IF(N1082="snížená",J1082,0)</f>
        <v>0</v>
      </c>
      <c r="BG1082" s="231">
        <f>IF(N1082="zákl. přenesená",J1082,0)</f>
        <v>0</v>
      </c>
      <c r="BH1082" s="231">
        <f>IF(N1082="sníž. přenesená",J1082,0)</f>
        <v>0</v>
      </c>
      <c r="BI1082" s="231">
        <f>IF(N1082="nulová",J1082,0)</f>
        <v>0</v>
      </c>
      <c r="BJ1082" s="18" t="s">
        <v>85</v>
      </c>
      <c r="BK1082" s="231">
        <f>ROUND(I1082*H1082,2)</f>
        <v>0</v>
      </c>
      <c r="BL1082" s="18" t="s">
        <v>295</v>
      </c>
      <c r="BM1082" s="230" t="s">
        <v>1317</v>
      </c>
    </row>
    <row r="1083" s="2" customFormat="1">
      <c r="A1083" s="39"/>
      <c r="B1083" s="40"/>
      <c r="C1083" s="41"/>
      <c r="D1083" s="232" t="s">
        <v>175</v>
      </c>
      <c r="E1083" s="41"/>
      <c r="F1083" s="233" t="s">
        <v>1318</v>
      </c>
      <c r="G1083" s="41"/>
      <c r="H1083" s="41"/>
      <c r="I1083" s="137"/>
      <c r="J1083" s="41"/>
      <c r="K1083" s="41"/>
      <c r="L1083" s="45"/>
      <c r="M1083" s="234"/>
      <c r="N1083" s="235"/>
      <c r="O1083" s="85"/>
      <c r="P1083" s="85"/>
      <c r="Q1083" s="85"/>
      <c r="R1083" s="85"/>
      <c r="S1083" s="85"/>
      <c r="T1083" s="86"/>
      <c r="U1083" s="39"/>
      <c r="V1083" s="39"/>
      <c r="W1083" s="39"/>
      <c r="X1083" s="39"/>
      <c r="Y1083" s="39"/>
      <c r="Z1083" s="39"/>
      <c r="AA1083" s="39"/>
      <c r="AB1083" s="39"/>
      <c r="AC1083" s="39"/>
      <c r="AD1083" s="39"/>
      <c r="AE1083" s="39"/>
      <c r="AT1083" s="18" t="s">
        <v>175</v>
      </c>
      <c r="AU1083" s="18" t="s">
        <v>87</v>
      </c>
    </row>
    <row r="1084" s="13" customFormat="1">
      <c r="A1084" s="13"/>
      <c r="B1084" s="236"/>
      <c r="C1084" s="237"/>
      <c r="D1084" s="232" t="s">
        <v>177</v>
      </c>
      <c r="E1084" s="238" t="s">
        <v>40</v>
      </c>
      <c r="F1084" s="239" t="s">
        <v>1319</v>
      </c>
      <c r="G1084" s="237"/>
      <c r="H1084" s="238" t="s">
        <v>40</v>
      </c>
      <c r="I1084" s="240"/>
      <c r="J1084" s="237"/>
      <c r="K1084" s="237"/>
      <c r="L1084" s="241"/>
      <c r="M1084" s="242"/>
      <c r="N1084" s="243"/>
      <c r="O1084" s="243"/>
      <c r="P1084" s="243"/>
      <c r="Q1084" s="243"/>
      <c r="R1084" s="243"/>
      <c r="S1084" s="243"/>
      <c r="T1084" s="244"/>
      <c r="U1084" s="13"/>
      <c r="V1084" s="13"/>
      <c r="W1084" s="13"/>
      <c r="X1084" s="13"/>
      <c r="Y1084" s="13"/>
      <c r="Z1084" s="13"/>
      <c r="AA1084" s="13"/>
      <c r="AB1084" s="13"/>
      <c r="AC1084" s="13"/>
      <c r="AD1084" s="13"/>
      <c r="AE1084" s="13"/>
      <c r="AT1084" s="245" t="s">
        <v>177</v>
      </c>
      <c r="AU1084" s="245" t="s">
        <v>87</v>
      </c>
      <c r="AV1084" s="13" t="s">
        <v>85</v>
      </c>
      <c r="AW1084" s="13" t="s">
        <v>38</v>
      </c>
      <c r="AX1084" s="13" t="s">
        <v>77</v>
      </c>
      <c r="AY1084" s="245" t="s">
        <v>165</v>
      </c>
    </row>
    <row r="1085" s="13" customFormat="1">
      <c r="A1085" s="13"/>
      <c r="B1085" s="236"/>
      <c r="C1085" s="237"/>
      <c r="D1085" s="232" t="s">
        <v>177</v>
      </c>
      <c r="E1085" s="238" t="s">
        <v>40</v>
      </c>
      <c r="F1085" s="239" t="s">
        <v>208</v>
      </c>
      <c r="G1085" s="237"/>
      <c r="H1085" s="238" t="s">
        <v>40</v>
      </c>
      <c r="I1085" s="240"/>
      <c r="J1085" s="237"/>
      <c r="K1085" s="237"/>
      <c r="L1085" s="241"/>
      <c r="M1085" s="242"/>
      <c r="N1085" s="243"/>
      <c r="O1085" s="243"/>
      <c r="P1085" s="243"/>
      <c r="Q1085" s="243"/>
      <c r="R1085" s="243"/>
      <c r="S1085" s="243"/>
      <c r="T1085" s="244"/>
      <c r="U1085" s="13"/>
      <c r="V1085" s="13"/>
      <c r="W1085" s="13"/>
      <c r="X1085" s="13"/>
      <c r="Y1085" s="13"/>
      <c r="Z1085" s="13"/>
      <c r="AA1085" s="13"/>
      <c r="AB1085" s="13"/>
      <c r="AC1085" s="13"/>
      <c r="AD1085" s="13"/>
      <c r="AE1085" s="13"/>
      <c r="AT1085" s="245" t="s">
        <v>177</v>
      </c>
      <c r="AU1085" s="245" t="s">
        <v>87</v>
      </c>
      <c r="AV1085" s="13" t="s">
        <v>85</v>
      </c>
      <c r="AW1085" s="13" t="s">
        <v>38</v>
      </c>
      <c r="AX1085" s="13" t="s">
        <v>77</v>
      </c>
      <c r="AY1085" s="245" t="s">
        <v>165</v>
      </c>
    </row>
    <row r="1086" s="14" customFormat="1">
      <c r="A1086" s="14"/>
      <c r="B1086" s="246"/>
      <c r="C1086" s="247"/>
      <c r="D1086" s="232" t="s">
        <v>177</v>
      </c>
      <c r="E1086" s="248" t="s">
        <v>40</v>
      </c>
      <c r="F1086" s="249" t="s">
        <v>209</v>
      </c>
      <c r="G1086" s="247"/>
      <c r="H1086" s="250">
        <v>3</v>
      </c>
      <c r="I1086" s="251"/>
      <c r="J1086" s="247"/>
      <c r="K1086" s="247"/>
      <c r="L1086" s="252"/>
      <c r="M1086" s="253"/>
      <c r="N1086" s="254"/>
      <c r="O1086" s="254"/>
      <c r="P1086" s="254"/>
      <c r="Q1086" s="254"/>
      <c r="R1086" s="254"/>
      <c r="S1086" s="254"/>
      <c r="T1086" s="255"/>
      <c r="U1086" s="14"/>
      <c r="V1086" s="14"/>
      <c r="W1086" s="14"/>
      <c r="X1086" s="14"/>
      <c r="Y1086" s="14"/>
      <c r="Z1086" s="14"/>
      <c r="AA1086" s="14"/>
      <c r="AB1086" s="14"/>
      <c r="AC1086" s="14"/>
      <c r="AD1086" s="14"/>
      <c r="AE1086" s="14"/>
      <c r="AT1086" s="256" t="s">
        <v>177</v>
      </c>
      <c r="AU1086" s="256" t="s">
        <v>87</v>
      </c>
      <c r="AV1086" s="14" t="s">
        <v>87</v>
      </c>
      <c r="AW1086" s="14" t="s">
        <v>38</v>
      </c>
      <c r="AX1086" s="14" t="s">
        <v>77</v>
      </c>
      <c r="AY1086" s="256" t="s">
        <v>165</v>
      </c>
    </row>
    <row r="1087" s="13" customFormat="1">
      <c r="A1087" s="13"/>
      <c r="B1087" s="236"/>
      <c r="C1087" s="237"/>
      <c r="D1087" s="232" t="s">
        <v>177</v>
      </c>
      <c r="E1087" s="238" t="s">
        <v>40</v>
      </c>
      <c r="F1087" s="239" t="s">
        <v>210</v>
      </c>
      <c r="G1087" s="237"/>
      <c r="H1087" s="238" t="s">
        <v>40</v>
      </c>
      <c r="I1087" s="240"/>
      <c r="J1087" s="237"/>
      <c r="K1087" s="237"/>
      <c r="L1087" s="241"/>
      <c r="M1087" s="242"/>
      <c r="N1087" s="243"/>
      <c r="O1087" s="243"/>
      <c r="P1087" s="243"/>
      <c r="Q1087" s="243"/>
      <c r="R1087" s="243"/>
      <c r="S1087" s="243"/>
      <c r="T1087" s="244"/>
      <c r="U1087" s="13"/>
      <c r="V1087" s="13"/>
      <c r="W1087" s="13"/>
      <c r="X1087" s="13"/>
      <c r="Y1087" s="13"/>
      <c r="Z1087" s="13"/>
      <c r="AA1087" s="13"/>
      <c r="AB1087" s="13"/>
      <c r="AC1087" s="13"/>
      <c r="AD1087" s="13"/>
      <c r="AE1087" s="13"/>
      <c r="AT1087" s="245" t="s">
        <v>177</v>
      </c>
      <c r="AU1087" s="245" t="s">
        <v>87</v>
      </c>
      <c r="AV1087" s="13" t="s">
        <v>85</v>
      </c>
      <c r="AW1087" s="13" t="s">
        <v>38</v>
      </c>
      <c r="AX1087" s="13" t="s">
        <v>77</v>
      </c>
      <c r="AY1087" s="245" t="s">
        <v>165</v>
      </c>
    </row>
    <row r="1088" s="14" customFormat="1">
      <c r="A1088" s="14"/>
      <c r="B1088" s="246"/>
      <c r="C1088" s="247"/>
      <c r="D1088" s="232" t="s">
        <v>177</v>
      </c>
      <c r="E1088" s="248" t="s">
        <v>40</v>
      </c>
      <c r="F1088" s="249" t="s">
        <v>211</v>
      </c>
      <c r="G1088" s="247"/>
      <c r="H1088" s="250">
        <v>2.2999999999999998</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177</v>
      </c>
      <c r="AU1088" s="256" t="s">
        <v>87</v>
      </c>
      <c r="AV1088" s="14" t="s">
        <v>87</v>
      </c>
      <c r="AW1088" s="14" t="s">
        <v>38</v>
      </c>
      <c r="AX1088" s="14" t="s">
        <v>77</v>
      </c>
      <c r="AY1088" s="256" t="s">
        <v>165</v>
      </c>
    </row>
    <row r="1089" s="13" customFormat="1">
      <c r="A1089" s="13"/>
      <c r="B1089" s="236"/>
      <c r="C1089" s="237"/>
      <c r="D1089" s="232" t="s">
        <v>177</v>
      </c>
      <c r="E1089" s="238" t="s">
        <v>40</v>
      </c>
      <c r="F1089" s="239" t="s">
        <v>212</v>
      </c>
      <c r="G1089" s="237"/>
      <c r="H1089" s="238" t="s">
        <v>40</v>
      </c>
      <c r="I1089" s="240"/>
      <c r="J1089" s="237"/>
      <c r="K1089" s="237"/>
      <c r="L1089" s="241"/>
      <c r="M1089" s="242"/>
      <c r="N1089" s="243"/>
      <c r="O1089" s="243"/>
      <c r="P1089" s="243"/>
      <c r="Q1089" s="243"/>
      <c r="R1089" s="243"/>
      <c r="S1089" s="243"/>
      <c r="T1089" s="244"/>
      <c r="U1089" s="13"/>
      <c r="V1089" s="13"/>
      <c r="W1089" s="13"/>
      <c r="X1089" s="13"/>
      <c r="Y1089" s="13"/>
      <c r="Z1089" s="13"/>
      <c r="AA1089" s="13"/>
      <c r="AB1089" s="13"/>
      <c r="AC1089" s="13"/>
      <c r="AD1089" s="13"/>
      <c r="AE1089" s="13"/>
      <c r="AT1089" s="245" t="s">
        <v>177</v>
      </c>
      <c r="AU1089" s="245" t="s">
        <v>87</v>
      </c>
      <c r="AV1089" s="13" t="s">
        <v>85</v>
      </c>
      <c r="AW1089" s="13" t="s">
        <v>38</v>
      </c>
      <c r="AX1089" s="13" t="s">
        <v>77</v>
      </c>
      <c r="AY1089" s="245" t="s">
        <v>165</v>
      </c>
    </row>
    <row r="1090" s="14" customFormat="1">
      <c r="A1090" s="14"/>
      <c r="B1090" s="246"/>
      <c r="C1090" s="247"/>
      <c r="D1090" s="232" t="s">
        <v>177</v>
      </c>
      <c r="E1090" s="248" t="s">
        <v>40</v>
      </c>
      <c r="F1090" s="249" t="s">
        <v>213</v>
      </c>
      <c r="G1090" s="247"/>
      <c r="H1090" s="250">
        <v>10.1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177</v>
      </c>
      <c r="AU1090" s="256" t="s">
        <v>87</v>
      </c>
      <c r="AV1090" s="14" t="s">
        <v>87</v>
      </c>
      <c r="AW1090" s="14" t="s">
        <v>38</v>
      </c>
      <c r="AX1090" s="14" t="s">
        <v>77</v>
      </c>
      <c r="AY1090" s="256" t="s">
        <v>165</v>
      </c>
    </row>
    <row r="1091" s="13" customFormat="1">
      <c r="A1091" s="13"/>
      <c r="B1091" s="236"/>
      <c r="C1091" s="237"/>
      <c r="D1091" s="232" t="s">
        <v>177</v>
      </c>
      <c r="E1091" s="238" t="s">
        <v>40</v>
      </c>
      <c r="F1091" s="239" t="s">
        <v>214</v>
      </c>
      <c r="G1091" s="237"/>
      <c r="H1091" s="238" t="s">
        <v>40</v>
      </c>
      <c r="I1091" s="240"/>
      <c r="J1091" s="237"/>
      <c r="K1091" s="237"/>
      <c r="L1091" s="241"/>
      <c r="M1091" s="242"/>
      <c r="N1091" s="243"/>
      <c r="O1091" s="243"/>
      <c r="P1091" s="243"/>
      <c r="Q1091" s="243"/>
      <c r="R1091" s="243"/>
      <c r="S1091" s="243"/>
      <c r="T1091" s="244"/>
      <c r="U1091" s="13"/>
      <c r="V1091" s="13"/>
      <c r="W1091" s="13"/>
      <c r="X1091" s="13"/>
      <c r="Y1091" s="13"/>
      <c r="Z1091" s="13"/>
      <c r="AA1091" s="13"/>
      <c r="AB1091" s="13"/>
      <c r="AC1091" s="13"/>
      <c r="AD1091" s="13"/>
      <c r="AE1091" s="13"/>
      <c r="AT1091" s="245" t="s">
        <v>177</v>
      </c>
      <c r="AU1091" s="245" t="s">
        <v>87</v>
      </c>
      <c r="AV1091" s="13" t="s">
        <v>85</v>
      </c>
      <c r="AW1091" s="13" t="s">
        <v>38</v>
      </c>
      <c r="AX1091" s="13" t="s">
        <v>77</v>
      </c>
      <c r="AY1091" s="245" t="s">
        <v>165</v>
      </c>
    </row>
    <row r="1092" s="14" customFormat="1">
      <c r="A1092" s="14"/>
      <c r="B1092" s="246"/>
      <c r="C1092" s="247"/>
      <c r="D1092" s="232" t="s">
        <v>177</v>
      </c>
      <c r="E1092" s="248" t="s">
        <v>40</v>
      </c>
      <c r="F1092" s="249" t="s">
        <v>215</v>
      </c>
      <c r="G1092" s="247"/>
      <c r="H1092" s="250">
        <v>14.4</v>
      </c>
      <c r="I1092" s="251"/>
      <c r="J1092" s="247"/>
      <c r="K1092" s="247"/>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177</v>
      </c>
      <c r="AU1092" s="256" t="s">
        <v>87</v>
      </c>
      <c r="AV1092" s="14" t="s">
        <v>87</v>
      </c>
      <c r="AW1092" s="14" t="s">
        <v>38</v>
      </c>
      <c r="AX1092" s="14" t="s">
        <v>77</v>
      </c>
      <c r="AY1092" s="256" t="s">
        <v>165</v>
      </c>
    </row>
    <row r="1093" s="13" customFormat="1">
      <c r="A1093" s="13"/>
      <c r="B1093" s="236"/>
      <c r="C1093" s="237"/>
      <c r="D1093" s="232" t="s">
        <v>177</v>
      </c>
      <c r="E1093" s="238" t="s">
        <v>40</v>
      </c>
      <c r="F1093" s="239" t="s">
        <v>1320</v>
      </c>
      <c r="G1093" s="237"/>
      <c r="H1093" s="238" t="s">
        <v>40</v>
      </c>
      <c r="I1093" s="240"/>
      <c r="J1093" s="237"/>
      <c r="K1093" s="237"/>
      <c r="L1093" s="241"/>
      <c r="M1093" s="242"/>
      <c r="N1093" s="243"/>
      <c r="O1093" s="243"/>
      <c r="P1093" s="243"/>
      <c r="Q1093" s="243"/>
      <c r="R1093" s="243"/>
      <c r="S1093" s="243"/>
      <c r="T1093" s="244"/>
      <c r="U1093" s="13"/>
      <c r="V1093" s="13"/>
      <c r="W1093" s="13"/>
      <c r="X1093" s="13"/>
      <c r="Y1093" s="13"/>
      <c r="Z1093" s="13"/>
      <c r="AA1093" s="13"/>
      <c r="AB1093" s="13"/>
      <c r="AC1093" s="13"/>
      <c r="AD1093" s="13"/>
      <c r="AE1093" s="13"/>
      <c r="AT1093" s="245" t="s">
        <v>177</v>
      </c>
      <c r="AU1093" s="245" t="s">
        <v>87</v>
      </c>
      <c r="AV1093" s="13" t="s">
        <v>85</v>
      </c>
      <c r="AW1093" s="13" t="s">
        <v>38</v>
      </c>
      <c r="AX1093" s="13" t="s">
        <v>77</v>
      </c>
      <c r="AY1093" s="245" t="s">
        <v>165</v>
      </c>
    </row>
    <row r="1094" s="13" customFormat="1">
      <c r="A1094" s="13"/>
      <c r="B1094" s="236"/>
      <c r="C1094" s="237"/>
      <c r="D1094" s="232" t="s">
        <v>177</v>
      </c>
      <c r="E1094" s="238" t="s">
        <v>40</v>
      </c>
      <c r="F1094" s="239" t="s">
        <v>1319</v>
      </c>
      <c r="G1094" s="237"/>
      <c r="H1094" s="238" t="s">
        <v>40</v>
      </c>
      <c r="I1094" s="240"/>
      <c r="J1094" s="237"/>
      <c r="K1094" s="237"/>
      <c r="L1094" s="241"/>
      <c r="M1094" s="242"/>
      <c r="N1094" s="243"/>
      <c r="O1094" s="243"/>
      <c r="P1094" s="243"/>
      <c r="Q1094" s="243"/>
      <c r="R1094" s="243"/>
      <c r="S1094" s="243"/>
      <c r="T1094" s="244"/>
      <c r="U1094" s="13"/>
      <c r="V1094" s="13"/>
      <c r="W1094" s="13"/>
      <c r="X1094" s="13"/>
      <c r="Y1094" s="13"/>
      <c r="Z1094" s="13"/>
      <c r="AA1094" s="13"/>
      <c r="AB1094" s="13"/>
      <c r="AC1094" s="13"/>
      <c r="AD1094" s="13"/>
      <c r="AE1094" s="13"/>
      <c r="AT1094" s="245" t="s">
        <v>177</v>
      </c>
      <c r="AU1094" s="245" t="s">
        <v>87</v>
      </c>
      <c r="AV1094" s="13" t="s">
        <v>85</v>
      </c>
      <c r="AW1094" s="13" t="s">
        <v>38</v>
      </c>
      <c r="AX1094" s="13" t="s">
        <v>77</v>
      </c>
      <c r="AY1094" s="245" t="s">
        <v>165</v>
      </c>
    </row>
    <row r="1095" s="13" customFormat="1">
      <c r="A1095" s="13"/>
      <c r="B1095" s="236"/>
      <c r="C1095" s="237"/>
      <c r="D1095" s="232" t="s">
        <v>177</v>
      </c>
      <c r="E1095" s="238" t="s">
        <v>40</v>
      </c>
      <c r="F1095" s="239" t="s">
        <v>208</v>
      </c>
      <c r="G1095" s="237"/>
      <c r="H1095" s="238" t="s">
        <v>40</v>
      </c>
      <c r="I1095" s="240"/>
      <c r="J1095" s="237"/>
      <c r="K1095" s="237"/>
      <c r="L1095" s="241"/>
      <c r="M1095" s="242"/>
      <c r="N1095" s="243"/>
      <c r="O1095" s="243"/>
      <c r="P1095" s="243"/>
      <c r="Q1095" s="243"/>
      <c r="R1095" s="243"/>
      <c r="S1095" s="243"/>
      <c r="T1095" s="244"/>
      <c r="U1095" s="13"/>
      <c r="V1095" s="13"/>
      <c r="W1095" s="13"/>
      <c r="X1095" s="13"/>
      <c r="Y1095" s="13"/>
      <c r="Z1095" s="13"/>
      <c r="AA1095" s="13"/>
      <c r="AB1095" s="13"/>
      <c r="AC1095" s="13"/>
      <c r="AD1095" s="13"/>
      <c r="AE1095" s="13"/>
      <c r="AT1095" s="245" t="s">
        <v>177</v>
      </c>
      <c r="AU1095" s="245" t="s">
        <v>87</v>
      </c>
      <c r="AV1095" s="13" t="s">
        <v>85</v>
      </c>
      <c r="AW1095" s="13" t="s">
        <v>38</v>
      </c>
      <c r="AX1095" s="13" t="s">
        <v>77</v>
      </c>
      <c r="AY1095" s="245" t="s">
        <v>165</v>
      </c>
    </row>
    <row r="1096" s="14" customFormat="1">
      <c r="A1096" s="14"/>
      <c r="B1096" s="246"/>
      <c r="C1096" s="247"/>
      <c r="D1096" s="232" t="s">
        <v>177</v>
      </c>
      <c r="E1096" s="248" t="s">
        <v>40</v>
      </c>
      <c r="F1096" s="249" t="s">
        <v>369</v>
      </c>
      <c r="G1096" s="247"/>
      <c r="H1096" s="250">
        <v>1.6779999999999999</v>
      </c>
      <c r="I1096" s="251"/>
      <c r="J1096" s="247"/>
      <c r="K1096" s="247"/>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177</v>
      </c>
      <c r="AU1096" s="256" t="s">
        <v>87</v>
      </c>
      <c r="AV1096" s="14" t="s">
        <v>87</v>
      </c>
      <c r="AW1096" s="14" t="s">
        <v>38</v>
      </c>
      <c r="AX1096" s="14" t="s">
        <v>77</v>
      </c>
      <c r="AY1096" s="256" t="s">
        <v>165</v>
      </c>
    </row>
    <row r="1097" s="14" customFormat="1">
      <c r="A1097" s="14"/>
      <c r="B1097" s="246"/>
      <c r="C1097" s="247"/>
      <c r="D1097" s="232" t="s">
        <v>177</v>
      </c>
      <c r="E1097" s="248" t="s">
        <v>40</v>
      </c>
      <c r="F1097" s="249" t="s">
        <v>370</v>
      </c>
      <c r="G1097" s="247"/>
      <c r="H1097" s="250">
        <v>0.45000000000000001</v>
      </c>
      <c r="I1097" s="251"/>
      <c r="J1097" s="247"/>
      <c r="K1097" s="247"/>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177</v>
      </c>
      <c r="AU1097" s="256" t="s">
        <v>87</v>
      </c>
      <c r="AV1097" s="14" t="s">
        <v>87</v>
      </c>
      <c r="AW1097" s="14" t="s">
        <v>38</v>
      </c>
      <c r="AX1097" s="14" t="s">
        <v>77</v>
      </c>
      <c r="AY1097" s="256" t="s">
        <v>165</v>
      </c>
    </row>
    <row r="1098" s="13" customFormat="1">
      <c r="A1098" s="13"/>
      <c r="B1098" s="236"/>
      <c r="C1098" s="237"/>
      <c r="D1098" s="232" t="s">
        <v>177</v>
      </c>
      <c r="E1098" s="238" t="s">
        <v>40</v>
      </c>
      <c r="F1098" s="239" t="s">
        <v>210</v>
      </c>
      <c r="G1098" s="237"/>
      <c r="H1098" s="238" t="s">
        <v>40</v>
      </c>
      <c r="I1098" s="240"/>
      <c r="J1098" s="237"/>
      <c r="K1098" s="237"/>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177</v>
      </c>
      <c r="AU1098" s="245" t="s">
        <v>87</v>
      </c>
      <c r="AV1098" s="13" t="s">
        <v>85</v>
      </c>
      <c r="AW1098" s="13" t="s">
        <v>38</v>
      </c>
      <c r="AX1098" s="13" t="s">
        <v>77</v>
      </c>
      <c r="AY1098" s="245" t="s">
        <v>165</v>
      </c>
    </row>
    <row r="1099" s="14" customFormat="1">
      <c r="A1099" s="14"/>
      <c r="B1099" s="246"/>
      <c r="C1099" s="247"/>
      <c r="D1099" s="232" t="s">
        <v>177</v>
      </c>
      <c r="E1099" s="248" t="s">
        <v>40</v>
      </c>
      <c r="F1099" s="249" t="s">
        <v>371</v>
      </c>
      <c r="G1099" s="247"/>
      <c r="H1099" s="250">
        <v>2.0150000000000001</v>
      </c>
      <c r="I1099" s="251"/>
      <c r="J1099" s="247"/>
      <c r="K1099" s="247"/>
      <c r="L1099" s="252"/>
      <c r="M1099" s="253"/>
      <c r="N1099" s="254"/>
      <c r="O1099" s="254"/>
      <c r="P1099" s="254"/>
      <c r="Q1099" s="254"/>
      <c r="R1099" s="254"/>
      <c r="S1099" s="254"/>
      <c r="T1099" s="255"/>
      <c r="U1099" s="14"/>
      <c r="V1099" s="14"/>
      <c r="W1099" s="14"/>
      <c r="X1099" s="14"/>
      <c r="Y1099" s="14"/>
      <c r="Z1099" s="14"/>
      <c r="AA1099" s="14"/>
      <c r="AB1099" s="14"/>
      <c r="AC1099" s="14"/>
      <c r="AD1099" s="14"/>
      <c r="AE1099" s="14"/>
      <c r="AT1099" s="256" t="s">
        <v>177</v>
      </c>
      <c r="AU1099" s="256" t="s">
        <v>87</v>
      </c>
      <c r="AV1099" s="14" t="s">
        <v>87</v>
      </c>
      <c r="AW1099" s="14" t="s">
        <v>38</v>
      </c>
      <c r="AX1099" s="14" t="s">
        <v>77</v>
      </c>
      <c r="AY1099" s="256" t="s">
        <v>165</v>
      </c>
    </row>
    <row r="1100" s="13" customFormat="1">
      <c r="A1100" s="13"/>
      <c r="B1100" s="236"/>
      <c r="C1100" s="237"/>
      <c r="D1100" s="232" t="s">
        <v>177</v>
      </c>
      <c r="E1100" s="238" t="s">
        <v>40</v>
      </c>
      <c r="F1100" s="239" t="s">
        <v>214</v>
      </c>
      <c r="G1100" s="237"/>
      <c r="H1100" s="238" t="s">
        <v>40</v>
      </c>
      <c r="I1100" s="240"/>
      <c r="J1100" s="237"/>
      <c r="K1100" s="237"/>
      <c r="L1100" s="241"/>
      <c r="M1100" s="242"/>
      <c r="N1100" s="243"/>
      <c r="O1100" s="243"/>
      <c r="P1100" s="243"/>
      <c r="Q1100" s="243"/>
      <c r="R1100" s="243"/>
      <c r="S1100" s="243"/>
      <c r="T1100" s="244"/>
      <c r="U1100" s="13"/>
      <c r="V1100" s="13"/>
      <c r="W1100" s="13"/>
      <c r="X1100" s="13"/>
      <c r="Y1100" s="13"/>
      <c r="Z1100" s="13"/>
      <c r="AA1100" s="13"/>
      <c r="AB1100" s="13"/>
      <c r="AC1100" s="13"/>
      <c r="AD1100" s="13"/>
      <c r="AE1100" s="13"/>
      <c r="AT1100" s="245" t="s">
        <v>177</v>
      </c>
      <c r="AU1100" s="245" t="s">
        <v>87</v>
      </c>
      <c r="AV1100" s="13" t="s">
        <v>85</v>
      </c>
      <c r="AW1100" s="13" t="s">
        <v>38</v>
      </c>
      <c r="AX1100" s="13" t="s">
        <v>77</v>
      </c>
      <c r="AY1100" s="245" t="s">
        <v>165</v>
      </c>
    </row>
    <row r="1101" s="14" customFormat="1">
      <c r="A1101" s="14"/>
      <c r="B1101" s="246"/>
      <c r="C1101" s="247"/>
      <c r="D1101" s="232" t="s">
        <v>177</v>
      </c>
      <c r="E1101" s="248" t="s">
        <v>40</v>
      </c>
      <c r="F1101" s="249" t="s">
        <v>372</v>
      </c>
      <c r="G1101" s="247"/>
      <c r="H1101" s="250">
        <v>14.438000000000001</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177</v>
      </c>
      <c r="AU1101" s="256" t="s">
        <v>87</v>
      </c>
      <c r="AV1101" s="14" t="s">
        <v>87</v>
      </c>
      <c r="AW1101" s="14" t="s">
        <v>38</v>
      </c>
      <c r="AX1101" s="14" t="s">
        <v>77</v>
      </c>
      <c r="AY1101" s="256" t="s">
        <v>165</v>
      </c>
    </row>
    <row r="1102" s="13" customFormat="1">
      <c r="A1102" s="13"/>
      <c r="B1102" s="236"/>
      <c r="C1102" s="237"/>
      <c r="D1102" s="232" t="s">
        <v>177</v>
      </c>
      <c r="E1102" s="238" t="s">
        <v>40</v>
      </c>
      <c r="F1102" s="239" t="s">
        <v>212</v>
      </c>
      <c r="G1102" s="237"/>
      <c r="H1102" s="238" t="s">
        <v>40</v>
      </c>
      <c r="I1102" s="240"/>
      <c r="J1102" s="237"/>
      <c r="K1102" s="237"/>
      <c r="L1102" s="241"/>
      <c r="M1102" s="242"/>
      <c r="N1102" s="243"/>
      <c r="O1102" s="243"/>
      <c r="P1102" s="243"/>
      <c r="Q1102" s="243"/>
      <c r="R1102" s="243"/>
      <c r="S1102" s="243"/>
      <c r="T1102" s="244"/>
      <c r="U1102" s="13"/>
      <c r="V1102" s="13"/>
      <c r="W1102" s="13"/>
      <c r="X1102" s="13"/>
      <c r="Y1102" s="13"/>
      <c r="Z1102" s="13"/>
      <c r="AA1102" s="13"/>
      <c r="AB1102" s="13"/>
      <c r="AC1102" s="13"/>
      <c r="AD1102" s="13"/>
      <c r="AE1102" s="13"/>
      <c r="AT1102" s="245" t="s">
        <v>177</v>
      </c>
      <c r="AU1102" s="245" t="s">
        <v>87</v>
      </c>
      <c r="AV1102" s="13" t="s">
        <v>85</v>
      </c>
      <c r="AW1102" s="13" t="s">
        <v>38</v>
      </c>
      <c r="AX1102" s="13" t="s">
        <v>77</v>
      </c>
      <c r="AY1102" s="245" t="s">
        <v>165</v>
      </c>
    </row>
    <row r="1103" s="14" customFormat="1">
      <c r="A1103" s="14"/>
      <c r="B1103" s="246"/>
      <c r="C1103" s="247"/>
      <c r="D1103" s="232" t="s">
        <v>177</v>
      </c>
      <c r="E1103" s="248" t="s">
        <v>40</v>
      </c>
      <c r="F1103" s="249" t="s">
        <v>373</v>
      </c>
      <c r="G1103" s="247"/>
      <c r="H1103" s="250">
        <v>11.531000000000001</v>
      </c>
      <c r="I1103" s="251"/>
      <c r="J1103" s="247"/>
      <c r="K1103" s="247"/>
      <c r="L1103" s="252"/>
      <c r="M1103" s="253"/>
      <c r="N1103" s="254"/>
      <c r="O1103" s="254"/>
      <c r="P1103" s="254"/>
      <c r="Q1103" s="254"/>
      <c r="R1103" s="254"/>
      <c r="S1103" s="254"/>
      <c r="T1103" s="255"/>
      <c r="U1103" s="14"/>
      <c r="V1103" s="14"/>
      <c r="W1103" s="14"/>
      <c r="X1103" s="14"/>
      <c r="Y1103" s="14"/>
      <c r="Z1103" s="14"/>
      <c r="AA1103" s="14"/>
      <c r="AB1103" s="14"/>
      <c r="AC1103" s="14"/>
      <c r="AD1103" s="14"/>
      <c r="AE1103" s="14"/>
      <c r="AT1103" s="256" t="s">
        <v>177</v>
      </c>
      <c r="AU1103" s="256" t="s">
        <v>87</v>
      </c>
      <c r="AV1103" s="14" t="s">
        <v>87</v>
      </c>
      <c r="AW1103" s="14" t="s">
        <v>38</v>
      </c>
      <c r="AX1103" s="14" t="s">
        <v>77</v>
      </c>
      <c r="AY1103" s="256" t="s">
        <v>165</v>
      </c>
    </row>
    <row r="1104" s="13" customFormat="1">
      <c r="A1104" s="13"/>
      <c r="B1104" s="236"/>
      <c r="C1104" s="237"/>
      <c r="D1104" s="232" t="s">
        <v>177</v>
      </c>
      <c r="E1104" s="238" t="s">
        <v>40</v>
      </c>
      <c r="F1104" s="239" t="s">
        <v>1320</v>
      </c>
      <c r="G1104" s="237"/>
      <c r="H1104" s="238" t="s">
        <v>40</v>
      </c>
      <c r="I1104" s="240"/>
      <c r="J1104" s="237"/>
      <c r="K1104" s="237"/>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177</v>
      </c>
      <c r="AU1104" s="245" t="s">
        <v>87</v>
      </c>
      <c r="AV1104" s="13" t="s">
        <v>85</v>
      </c>
      <c r="AW1104" s="13" t="s">
        <v>38</v>
      </c>
      <c r="AX1104" s="13" t="s">
        <v>77</v>
      </c>
      <c r="AY1104" s="245" t="s">
        <v>165</v>
      </c>
    </row>
    <row r="1105" s="13" customFormat="1">
      <c r="A1105" s="13"/>
      <c r="B1105" s="236"/>
      <c r="C1105" s="237"/>
      <c r="D1105" s="232" t="s">
        <v>177</v>
      </c>
      <c r="E1105" s="238" t="s">
        <v>40</v>
      </c>
      <c r="F1105" s="239" t="s">
        <v>208</v>
      </c>
      <c r="G1105" s="237"/>
      <c r="H1105" s="238" t="s">
        <v>40</v>
      </c>
      <c r="I1105" s="240"/>
      <c r="J1105" s="237"/>
      <c r="K1105" s="237"/>
      <c r="L1105" s="241"/>
      <c r="M1105" s="242"/>
      <c r="N1105" s="243"/>
      <c r="O1105" s="243"/>
      <c r="P1105" s="243"/>
      <c r="Q1105" s="243"/>
      <c r="R1105" s="243"/>
      <c r="S1105" s="243"/>
      <c r="T1105" s="244"/>
      <c r="U1105" s="13"/>
      <c r="V1105" s="13"/>
      <c r="W1105" s="13"/>
      <c r="X1105" s="13"/>
      <c r="Y1105" s="13"/>
      <c r="Z1105" s="13"/>
      <c r="AA1105" s="13"/>
      <c r="AB1105" s="13"/>
      <c r="AC1105" s="13"/>
      <c r="AD1105" s="13"/>
      <c r="AE1105" s="13"/>
      <c r="AT1105" s="245" t="s">
        <v>177</v>
      </c>
      <c r="AU1105" s="245" t="s">
        <v>87</v>
      </c>
      <c r="AV1105" s="13" t="s">
        <v>85</v>
      </c>
      <c r="AW1105" s="13" t="s">
        <v>38</v>
      </c>
      <c r="AX1105" s="13" t="s">
        <v>77</v>
      </c>
      <c r="AY1105" s="245" t="s">
        <v>165</v>
      </c>
    </row>
    <row r="1106" s="14" customFormat="1">
      <c r="A1106" s="14"/>
      <c r="B1106" s="246"/>
      <c r="C1106" s="247"/>
      <c r="D1106" s="232" t="s">
        <v>177</v>
      </c>
      <c r="E1106" s="248" t="s">
        <v>40</v>
      </c>
      <c r="F1106" s="249" t="s">
        <v>379</v>
      </c>
      <c r="G1106" s="247"/>
      <c r="H1106" s="250">
        <v>16.271999999999998</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177</v>
      </c>
      <c r="AU1106" s="256" t="s">
        <v>87</v>
      </c>
      <c r="AV1106" s="14" t="s">
        <v>87</v>
      </c>
      <c r="AW1106" s="14" t="s">
        <v>38</v>
      </c>
      <c r="AX1106" s="14" t="s">
        <v>77</v>
      </c>
      <c r="AY1106" s="256" t="s">
        <v>165</v>
      </c>
    </row>
    <row r="1107" s="14" customFormat="1">
      <c r="A1107" s="14"/>
      <c r="B1107" s="246"/>
      <c r="C1107" s="247"/>
      <c r="D1107" s="232" t="s">
        <v>177</v>
      </c>
      <c r="E1107" s="248" t="s">
        <v>40</v>
      </c>
      <c r="F1107" s="249" t="s">
        <v>380</v>
      </c>
      <c r="G1107" s="247"/>
      <c r="H1107" s="250">
        <v>-4.7279999999999998</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177</v>
      </c>
      <c r="AU1107" s="256" t="s">
        <v>87</v>
      </c>
      <c r="AV1107" s="14" t="s">
        <v>87</v>
      </c>
      <c r="AW1107" s="14" t="s">
        <v>38</v>
      </c>
      <c r="AX1107" s="14" t="s">
        <v>77</v>
      </c>
      <c r="AY1107" s="256" t="s">
        <v>165</v>
      </c>
    </row>
    <row r="1108" s="14" customFormat="1">
      <c r="A1108" s="14"/>
      <c r="B1108" s="246"/>
      <c r="C1108" s="247"/>
      <c r="D1108" s="232" t="s">
        <v>177</v>
      </c>
      <c r="E1108" s="248" t="s">
        <v>40</v>
      </c>
      <c r="F1108" s="249" t="s">
        <v>183</v>
      </c>
      <c r="G1108" s="247"/>
      <c r="H1108" s="250">
        <v>-1.379</v>
      </c>
      <c r="I1108" s="251"/>
      <c r="J1108" s="247"/>
      <c r="K1108" s="247"/>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177</v>
      </c>
      <c r="AU1108" s="256" t="s">
        <v>87</v>
      </c>
      <c r="AV1108" s="14" t="s">
        <v>87</v>
      </c>
      <c r="AW1108" s="14" t="s">
        <v>38</v>
      </c>
      <c r="AX1108" s="14" t="s">
        <v>77</v>
      </c>
      <c r="AY1108" s="256" t="s">
        <v>165</v>
      </c>
    </row>
    <row r="1109" s="13" customFormat="1">
      <c r="A1109" s="13"/>
      <c r="B1109" s="236"/>
      <c r="C1109" s="237"/>
      <c r="D1109" s="232" t="s">
        <v>177</v>
      </c>
      <c r="E1109" s="238" t="s">
        <v>40</v>
      </c>
      <c r="F1109" s="239" t="s">
        <v>210</v>
      </c>
      <c r="G1109" s="237"/>
      <c r="H1109" s="238" t="s">
        <v>40</v>
      </c>
      <c r="I1109" s="240"/>
      <c r="J1109" s="237"/>
      <c r="K1109" s="237"/>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177</v>
      </c>
      <c r="AU1109" s="245" t="s">
        <v>87</v>
      </c>
      <c r="AV1109" s="13" t="s">
        <v>85</v>
      </c>
      <c r="AW1109" s="13" t="s">
        <v>38</v>
      </c>
      <c r="AX1109" s="13" t="s">
        <v>77</v>
      </c>
      <c r="AY1109" s="245" t="s">
        <v>165</v>
      </c>
    </row>
    <row r="1110" s="14" customFormat="1">
      <c r="A1110" s="14"/>
      <c r="B1110" s="246"/>
      <c r="C1110" s="247"/>
      <c r="D1110" s="232" t="s">
        <v>177</v>
      </c>
      <c r="E1110" s="248" t="s">
        <v>40</v>
      </c>
      <c r="F1110" s="249" t="s">
        <v>381</v>
      </c>
      <c r="G1110" s="247"/>
      <c r="H1110" s="250">
        <v>15.247999999999999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177</v>
      </c>
      <c r="AU1110" s="256" t="s">
        <v>87</v>
      </c>
      <c r="AV1110" s="14" t="s">
        <v>87</v>
      </c>
      <c r="AW1110" s="14" t="s">
        <v>38</v>
      </c>
      <c r="AX1110" s="14" t="s">
        <v>77</v>
      </c>
      <c r="AY1110" s="256" t="s">
        <v>165</v>
      </c>
    </row>
    <row r="1111" s="14" customFormat="1">
      <c r="A1111" s="14"/>
      <c r="B1111" s="246"/>
      <c r="C1111" s="247"/>
      <c r="D1111" s="232" t="s">
        <v>177</v>
      </c>
      <c r="E1111" s="248" t="s">
        <v>40</v>
      </c>
      <c r="F1111" s="249" t="s">
        <v>183</v>
      </c>
      <c r="G1111" s="247"/>
      <c r="H1111" s="250">
        <v>-1.379</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177</v>
      </c>
      <c r="AU1111" s="256" t="s">
        <v>87</v>
      </c>
      <c r="AV1111" s="14" t="s">
        <v>87</v>
      </c>
      <c r="AW1111" s="14" t="s">
        <v>38</v>
      </c>
      <c r="AX1111" s="14" t="s">
        <v>77</v>
      </c>
      <c r="AY1111" s="256" t="s">
        <v>165</v>
      </c>
    </row>
    <row r="1112" s="13" customFormat="1">
      <c r="A1112" s="13"/>
      <c r="B1112" s="236"/>
      <c r="C1112" s="237"/>
      <c r="D1112" s="232" t="s">
        <v>177</v>
      </c>
      <c r="E1112" s="238" t="s">
        <v>40</v>
      </c>
      <c r="F1112" s="239" t="s">
        <v>214</v>
      </c>
      <c r="G1112" s="237"/>
      <c r="H1112" s="238" t="s">
        <v>40</v>
      </c>
      <c r="I1112" s="240"/>
      <c r="J1112" s="237"/>
      <c r="K1112" s="237"/>
      <c r="L1112" s="241"/>
      <c r="M1112" s="242"/>
      <c r="N1112" s="243"/>
      <c r="O1112" s="243"/>
      <c r="P1112" s="243"/>
      <c r="Q1112" s="243"/>
      <c r="R1112" s="243"/>
      <c r="S1112" s="243"/>
      <c r="T1112" s="244"/>
      <c r="U1112" s="13"/>
      <c r="V1112" s="13"/>
      <c r="W1112" s="13"/>
      <c r="X1112" s="13"/>
      <c r="Y1112" s="13"/>
      <c r="Z1112" s="13"/>
      <c r="AA1112" s="13"/>
      <c r="AB1112" s="13"/>
      <c r="AC1112" s="13"/>
      <c r="AD1112" s="13"/>
      <c r="AE1112" s="13"/>
      <c r="AT1112" s="245" t="s">
        <v>177</v>
      </c>
      <c r="AU1112" s="245" t="s">
        <v>87</v>
      </c>
      <c r="AV1112" s="13" t="s">
        <v>85</v>
      </c>
      <c r="AW1112" s="13" t="s">
        <v>38</v>
      </c>
      <c r="AX1112" s="13" t="s">
        <v>77</v>
      </c>
      <c r="AY1112" s="245" t="s">
        <v>165</v>
      </c>
    </row>
    <row r="1113" s="14" customFormat="1">
      <c r="A1113" s="14"/>
      <c r="B1113" s="246"/>
      <c r="C1113" s="247"/>
      <c r="D1113" s="232" t="s">
        <v>177</v>
      </c>
      <c r="E1113" s="248" t="s">
        <v>40</v>
      </c>
      <c r="F1113" s="249" t="s">
        <v>382</v>
      </c>
      <c r="G1113" s="247"/>
      <c r="H1113" s="250">
        <v>42.799999999999997</v>
      </c>
      <c r="I1113" s="251"/>
      <c r="J1113" s="247"/>
      <c r="K1113" s="247"/>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177</v>
      </c>
      <c r="AU1113" s="256" t="s">
        <v>87</v>
      </c>
      <c r="AV1113" s="14" t="s">
        <v>87</v>
      </c>
      <c r="AW1113" s="14" t="s">
        <v>38</v>
      </c>
      <c r="AX1113" s="14" t="s">
        <v>77</v>
      </c>
      <c r="AY1113" s="256" t="s">
        <v>165</v>
      </c>
    </row>
    <row r="1114" s="14" customFormat="1">
      <c r="A1114" s="14"/>
      <c r="B1114" s="246"/>
      <c r="C1114" s="247"/>
      <c r="D1114" s="232" t="s">
        <v>177</v>
      </c>
      <c r="E1114" s="248" t="s">
        <v>40</v>
      </c>
      <c r="F1114" s="249" t="s">
        <v>180</v>
      </c>
      <c r="G1114" s="247"/>
      <c r="H1114" s="250">
        <v>-1.5760000000000001</v>
      </c>
      <c r="I1114" s="251"/>
      <c r="J1114" s="247"/>
      <c r="K1114" s="247"/>
      <c r="L1114" s="252"/>
      <c r="M1114" s="253"/>
      <c r="N1114" s="254"/>
      <c r="O1114" s="254"/>
      <c r="P1114" s="254"/>
      <c r="Q1114" s="254"/>
      <c r="R1114" s="254"/>
      <c r="S1114" s="254"/>
      <c r="T1114" s="255"/>
      <c r="U1114" s="14"/>
      <c r="V1114" s="14"/>
      <c r="W1114" s="14"/>
      <c r="X1114" s="14"/>
      <c r="Y1114" s="14"/>
      <c r="Z1114" s="14"/>
      <c r="AA1114" s="14"/>
      <c r="AB1114" s="14"/>
      <c r="AC1114" s="14"/>
      <c r="AD1114" s="14"/>
      <c r="AE1114" s="14"/>
      <c r="AT1114" s="256" t="s">
        <v>177</v>
      </c>
      <c r="AU1114" s="256" t="s">
        <v>87</v>
      </c>
      <c r="AV1114" s="14" t="s">
        <v>87</v>
      </c>
      <c r="AW1114" s="14" t="s">
        <v>38</v>
      </c>
      <c r="AX1114" s="14" t="s">
        <v>77</v>
      </c>
      <c r="AY1114" s="256" t="s">
        <v>165</v>
      </c>
    </row>
    <row r="1115" s="14" customFormat="1">
      <c r="A1115" s="14"/>
      <c r="B1115" s="246"/>
      <c r="C1115" s="247"/>
      <c r="D1115" s="232" t="s">
        <v>177</v>
      </c>
      <c r="E1115" s="248" t="s">
        <v>40</v>
      </c>
      <c r="F1115" s="249" t="s">
        <v>383</v>
      </c>
      <c r="G1115" s="247"/>
      <c r="H1115" s="250">
        <v>-3.7130000000000001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177</v>
      </c>
      <c r="AU1115" s="256" t="s">
        <v>87</v>
      </c>
      <c r="AV1115" s="14" t="s">
        <v>87</v>
      </c>
      <c r="AW1115" s="14" t="s">
        <v>38</v>
      </c>
      <c r="AX1115" s="14" t="s">
        <v>77</v>
      </c>
      <c r="AY1115" s="256" t="s">
        <v>165</v>
      </c>
    </row>
    <row r="1116" s="14" customFormat="1">
      <c r="A1116" s="14"/>
      <c r="B1116" s="246"/>
      <c r="C1116" s="247"/>
      <c r="D1116" s="232" t="s">
        <v>177</v>
      </c>
      <c r="E1116" s="248" t="s">
        <v>40</v>
      </c>
      <c r="F1116" s="249" t="s">
        <v>384</v>
      </c>
      <c r="G1116" s="247"/>
      <c r="H1116" s="250">
        <v>1.665</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177</v>
      </c>
      <c r="AU1116" s="256" t="s">
        <v>87</v>
      </c>
      <c r="AV1116" s="14" t="s">
        <v>87</v>
      </c>
      <c r="AW1116" s="14" t="s">
        <v>38</v>
      </c>
      <c r="AX1116" s="14" t="s">
        <v>77</v>
      </c>
      <c r="AY1116" s="256" t="s">
        <v>165</v>
      </c>
    </row>
    <row r="1117" s="13" customFormat="1">
      <c r="A1117" s="13"/>
      <c r="B1117" s="236"/>
      <c r="C1117" s="237"/>
      <c r="D1117" s="232" t="s">
        <v>177</v>
      </c>
      <c r="E1117" s="238" t="s">
        <v>40</v>
      </c>
      <c r="F1117" s="239" t="s">
        <v>212</v>
      </c>
      <c r="G1117" s="237"/>
      <c r="H1117" s="238" t="s">
        <v>40</v>
      </c>
      <c r="I1117" s="240"/>
      <c r="J1117" s="237"/>
      <c r="K1117" s="237"/>
      <c r="L1117" s="241"/>
      <c r="M1117" s="242"/>
      <c r="N1117" s="243"/>
      <c r="O1117" s="243"/>
      <c r="P1117" s="243"/>
      <c r="Q1117" s="243"/>
      <c r="R1117" s="243"/>
      <c r="S1117" s="243"/>
      <c r="T1117" s="244"/>
      <c r="U1117" s="13"/>
      <c r="V1117" s="13"/>
      <c r="W1117" s="13"/>
      <c r="X1117" s="13"/>
      <c r="Y1117" s="13"/>
      <c r="Z1117" s="13"/>
      <c r="AA1117" s="13"/>
      <c r="AB1117" s="13"/>
      <c r="AC1117" s="13"/>
      <c r="AD1117" s="13"/>
      <c r="AE1117" s="13"/>
      <c r="AT1117" s="245" t="s">
        <v>177</v>
      </c>
      <c r="AU1117" s="245" t="s">
        <v>87</v>
      </c>
      <c r="AV1117" s="13" t="s">
        <v>85</v>
      </c>
      <c r="AW1117" s="13" t="s">
        <v>38</v>
      </c>
      <c r="AX1117" s="13" t="s">
        <v>77</v>
      </c>
      <c r="AY1117" s="245" t="s">
        <v>165</v>
      </c>
    </row>
    <row r="1118" s="14" customFormat="1">
      <c r="A1118" s="14"/>
      <c r="B1118" s="246"/>
      <c r="C1118" s="247"/>
      <c r="D1118" s="232" t="s">
        <v>177</v>
      </c>
      <c r="E1118" s="248" t="s">
        <v>40</v>
      </c>
      <c r="F1118" s="249" t="s">
        <v>385</v>
      </c>
      <c r="G1118" s="247"/>
      <c r="H1118" s="250">
        <v>36.514000000000003</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177</v>
      </c>
      <c r="AU1118" s="256" t="s">
        <v>87</v>
      </c>
      <c r="AV1118" s="14" t="s">
        <v>87</v>
      </c>
      <c r="AW1118" s="14" t="s">
        <v>38</v>
      </c>
      <c r="AX1118" s="14" t="s">
        <v>77</v>
      </c>
      <c r="AY1118" s="256" t="s">
        <v>165</v>
      </c>
    </row>
    <row r="1119" s="14" customFormat="1">
      <c r="A1119" s="14"/>
      <c r="B1119" s="246"/>
      <c r="C1119" s="247"/>
      <c r="D1119" s="232" t="s">
        <v>177</v>
      </c>
      <c r="E1119" s="248" t="s">
        <v>40</v>
      </c>
      <c r="F1119" s="249" t="s">
        <v>180</v>
      </c>
      <c r="G1119" s="247"/>
      <c r="H1119" s="250">
        <v>-1.5760000000000001</v>
      </c>
      <c r="I1119" s="251"/>
      <c r="J1119" s="247"/>
      <c r="K1119" s="247"/>
      <c r="L1119" s="252"/>
      <c r="M1119" s="253"/>
      <c r="N1119" s="254"/>
      <c r="O1119" s="254"/>
      <c r="P1119" s="254"/>
      <c r="Q1119" s="254"/>
      <c r="R1119" s="254"/>
      <c r="S1119" s="254"/>
      <c r="T1119" s="255"/>
      <c r="U1119" s="14"/>
      <c r="V1119" s="14"/>
      <c r="W1119" s="14"/>
      <c r="X1119" s="14"/>
      <c r="Y1119" s="14"/>
      <c r="Z1119" s="14"/>
      <c r="AA1119" s="14"/>
      <c r="AB1119" s="14"/>
      <c r="AC1119" s="14"/>
      <c r="AD1119" s="14"/>
      <c r="AE1119" s="14"/>
      <c r="AT1119" s="256" t="s">
        <v>177</v>
      </c>
      <c r="AU1119" s="256" t="s">
        <v>87</v>
      </c>
      <c r="AV1119" s="14" t="s">
        <v>87</v>
      </c>
      <c r="AW1119" s="14" t="s">
        <v>38</v>
      </c>
      <c r="AX1119" s="14" t="s">
        <v>77</v>
      </c>
      <c r="AY1119" s="256" t="s">
        <v>165</v>
      </c>
    </row>
    <row r="1120" s="14" customFormat="1">
      <c r="A1120" s="14"/>
      <c r="B1120" s="246"/>
      <c r="C1120" s="247"/>
      <c r="D1120" s="232" t="s">
        <v>177</v>
      </c>
      <c r="E1120" s="248" t="s">
        <v>40</v>
      </c>
      <c r="F1120" s="249" t="s">
        <v>383</v>
      </c>
      <c r="G1120" s="247"/>
      <c r="H1120" s="250">
        <v>-3.7130000000000001</v>
      </c>
      <c r="I1120" s="251"/>
      <c r="J1120" s="247"/>
      <c r="K1120" s="247"/>
      <c r="L1120" s="252"/>
      <c r="M1120" s="253"/>
      <c r="N1120" s="254"/>
      <c r="O1120" s="254"/>
      <c r="P1120" s="254"/>
      <c r="Q1120" s="254"/>
      <c r="R1120" s="254"/>
      <c r="S1120" s="254"/>
      <c r="T1120" s="255"/>
      <c r="U1120" s="14"/>
      <c r="V1120" s="14"/>
      <c r="W1120" s="14"/>
      <c r="X1120" s="14"/>
      <c r="Y1120" s="14"/>
      <c r="Z1120" s="14"/>
      <c r="AA1120" s="14"/>
      <c r="AB1120" s="14"/>
      <c r="AC1120" s="14"/>
      <c r="AD1120" s="14"/>
      <c r="AE1120" s="14"/>
      <c r="AT1120" s="256" t="s">
        <v>177</v>
      </c>
      <c r="AU1120" s="256" t="s">
        <v>87</v>
      </c>
      <c r="AV1120" s="14" t="s">
        <v>87</v>
      </c>
      <c r="AW1120" s="14" t="s">
        <v>38</v>
      </c>
      <c r="AX1120" s="14" t="s">
        <v>77</v>
      </c>
      <c r="AY1120" s="256" t="s">
        <v>165</v>
      </c>
    </row>
    <row r="1121" s="14" customFormat="1">
      <c r="A1121" s="14"/>
      <c r="B1121" s="246"/>
      <c r="C1121" s="247"/>
      <c r="D1121" s="232" t="s">
        <v>177</v>
      </c>
      <c r="E1121" s="248" t="s">
        <v>40</v>
      </c>
      <c r="F1121" s="249" t="s">
        <v>384</v>
      </c>
      <c r="G1121" s="247"/>
      <c r="H1121" s="250">
        <v>1.665</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177</v>
      </c>
      <c r="AU1121" s="256" t="s">
        <v>87</v>
      </c>
      <c r="AV1121" s="14" t="s">
        <v>87</v>
      </c>
      <c r="AW1121" s="14" t="s">
        <v>38</v>
      </c>
      <c r="AX1121" s="14" t="s">
        <v>77</v>
      </c>
      <c r="AY1121" s="256" t="s">
        <v>165</v>
      </c>
    </row>
    <row r="1122" s="15" customFormat="1">
      <c r="A1122" s="15"/>
      <c r="B1122" s="257"/>
      <c r="C1122" s="258"/>
      <c r="D1122" s="232" t="s">
        <v>177</v>
      </c>
      <c r="E1122" s="259" t="s">
        <v>40</v>
      </c>
      <c r="F1122" s="260" t="s">
        <v>186</v>
      </c>
      <c r="G1122" s="258"/>
      <c r="H1122" s="261">
        <v>156.01200000000003</v>
      </c>
      <c r="I1122" s="262"/>
      <c r="J1122" s="258"/>
      <c r="K1122" s="258"/>
      <c r="L1122" s="263"/>
      <c r="M1122" s="264"/>
      <c r="N1122" s="265"/>
      <c r="O1122" s="265"/>
      <c r="P1122" s="265"/>
      <c r="Q1122" s="265"/>
      <c r="R1122" s="265"/>
      <c r="S1122" s="265"/>
      <c r="T1122" s="266"/>
      <c r="U1122" s="15"/>
      <c r="V1122" s="15"/>
      <c r="W1122" s="15"/>
      <c r="X1122" s="15"/>
      <c r="Y1122" s="15"/>
      <c r="Z1122" s="15"/>
      <c r="AA1122" s="15"/>
      <c r="AB1122" s="15"/>
      <c r="AC1122" s="15"/>
      <c r="AD1122" s="15"/>
      <c r="AE1122" s="15"/>
      <c r="AT1122" s="267" t="s">
        <v>177</v>
      </c>
      <c r="AU1122" s="267" t="s">
        <v>87</v>
      </c>
      <c r="AV1122" s="15" t="s">
        <v>173</v>
      </c>
      <c r="AW1122" s="15" t="s">
        <v>38</v>
      </c>
      <c r="AX1122" s="15" t="s">
        <v>85</v>
      </c>
      <c r="AY1122" s="267" t="s">
        <v>165</v>
      </c>
    </row>
    <row r="1123" s="2" customFormat="1" ht="16.5" customHeight="1">
      <c r="A1123" s="39"/>
      <c r="B1123" s="40"/>
      <c r="C1123" s="219" t="s">
        <v>1321</v>
      </c>
      <c r="D1123" s="219" t="s">
        <v>168</v>
      </c>
      <c r="E1123" s="220" t="s">
        <v>1322</v>
      </c>
      <c r="F1123" s="221" t="s">
        <v>1323</v>
      </c>
      <c r="G1123" s="222" t="s">
        <v>171</v>
      </c>
      <c r="H1123" s="223">
        <v>156.012</v>
      </c>
      <c r="I1123" s="224"/>
      <c r="J1123" s="225">
        <f>ROUND(I1123*H1123,2)</f>
        <v>0</v>
      </c>
      <c r="K1123" s="221" t="s">
        <v>172</v>
      </c>
      <c r="L1123" s="45"/>
      <c r="M1123" s="226" t="s">
        <v>40</v>
      </c>
      <c r="N1123" s="227" t="s">
        <v>48</v>
      </c>
      <c r="O1123" s="85"/>
      <c r="P1123" s="228">
        <f>O1123*H1123</f>
        <v>0</v>
      </c>
      <c r="Q1123" s="228">
        <v>0.001</v>
      </c>
      <c r="R1123" s="228">
        <f>Q1123*H1123</f>
        <v>0.15601200000000001</v>
      </c>
      <c r="S1123" s="228">
        <v>0.00031</v>
      </c>
      <c r="T1123" s="229">
        <f>S1123*H1123</f>
        <v>0.048363719999999999</v>
      </c>
      <c r="U1123" s="39"/>
      <c r="V1123" s="39"/>
      <c r="W1123" s="39"/>
      <c r="X1123" s="39"/>
      <c r="Y1123" s="39"/>
      <c r="Z1123" s="39"/>
      <c r="AA1123" s="39"/>
      <c r="AB1123" s="39"/>
      <c r="AC1123" s="39"/>
      <c r="AD1123" s="39"/>
      <c r="AE1123" s="39"/>
      <c r="AR1123" s="230" t="s">
        <v>295</v>
      </c>
      <c r="AT1123" s="230" t="s">
        <v>168</v>
      </c>
      <c r="AU1123" s="230" t="s">
        <v>87</v>
      </c>
      <c r="AY1123" s="18" t="s">
        <v>165</v>
      </c>
      <c r="BE1123" s="231">
        <f>IF(N1123="základní",J1123,0)</f>
        <v>0</v>
      </c>
      <c r="BF1123" s="231">
        <f>IF(N1123="snížená",J1123,0)</f>
        <v>0</v>
      </c>
      <c r="BG1123" s="231">
        <f>IF(N1123="zákl. přenesená",J1123,0)</f>
        <v>0</v>
      </c>
      <c r="BH1123" s="231">
        <f>IF(N1123="sníž. přenesená",J1123,0)</f>
        <v>0</v>
      </c>
      <c r="BI1123" s="231">
        <f>IF(N1123="nulová",J1123,0)</f>
        <v>0</v>
      </c>
      <c r="BJ1123" s="18" t="s">
        <v>85</v>
      </c>
      <c r="BK1123" s="231">
        <f>ROUND(I1123*H1123,2)</f>
        <v>0</v>
      </c>
      <c r="BL1123" s="18" t="s">
        <v>295</v>
      </c>
      <c r="BM1123" s="230" t="s">
        <v>1324</v>
      </c>
    </row>
    <row r="1124" s="2" customFormat="1">
      <c r="A1124" s="39"/>
      <c r="B1124" s="40"/>
      <c r="C1124" s="41"/>
      <c r="D1124" s="232" t="s">
        <v>175</v>
      </c>
      <c r="E1124" s="41"/>
      <c r="F1124" s="233" t="s">
        <v>1325</v>
      </c>
      <c r="G1124" s="41"/>
      <c r="H1124" s="41"/>
      <c r="I1124" s="137"/>
      <c r="J1124" s="41"/>
      <c r="K1124" s="41"/>
      <c r="L1124" s="45"/>
      <c r="M1124" s="234"/>
      <c r="N1124" s="235"/>
      <c r="O1124" s="85"/>
      <c r="P1124" s="85"/>
      <c r="Q1124" s="85"/>
      <c r="R1124" s="85"/>
      <c r="S1124" s="85"/>
      <c r="T1124" s="86"/>
      <c r="U1124" s="39"/>
      <c r="V1124" s="39"/>
      <c r="W1124" s="39"/>
      <c r="X1124" s="39"/>
      <c r="Y1124" s="39"/>
      <c r="Z1124" s="39"/>
      <c r="AA1124" s="39"/>
      <c r="AB1124" s="39"/>
      <c r="AC1124" s="39"/>
      <c r="AD1124" s="39"/>
      <c r="AE1124" s="39"/>
      <c r="AT1124" s="18" t="s">
        <v>175</v>
      </c>
      <c r="AU1124" s="18" t="s">
        <v>87</v>
      </c>
    </row>
    <row r="1125" s="2" customFormat="1">
      <c r="A1125" s="39"/>
      <c r="B1125" s="40"/>
      <c r="C1125" s="41"/>
      <c r="D1125" s="232" t="s">
        <v>192</v>
      </c>
      <c r="E1125" s="41"/>
      <c r="F1125" s="268" t="s">
        <v>1326</v>
      </c>
      <c r="G1125" s="41"/>
      <c r="H1125" s="41"/>
      <c r="I1125" s="137"/>
      <c r="J1125" s="41"/>
      <c r="K1125" s="41"/>
      <c r="L1125" s="45"/>
      <c r="M1125" s="234"/>
      <c r="N1125" s="235"/>
      <c r="O1125" s="85"/>
      <c r="P1125" s="85"/>
      <c r="Q1125" s="85"/>
      <c r="R1125" s="85"/>
      <c r="S1125" s="85"/>
      <c r="T1125" s="86"/>
      <c r="U1125" s="39"/>
      <c r="V1125" s="39"/>
      <c r="W1125" s="39"/>
      <c r="X1125" s="39"/>
      <c r="Y1125" s="39"/>
      <c r="Z1125" s="39"/>
      <c r="AA1125" s="39"/>
      <c r="AB1125" s="39"/>
      <c r="AC1125" s="39"/>
      <c r="AD1125" s="39"/>
      <c r="AE1125" s="39"/>
      <c r="AT1125" s="18" t="s">
        <v>192</v>
      </c>
      <c r="AU1125" s="18" t="s">
        <v>87</v>
      </c>
    </row>
    <row r="1126" s="13" customFormat="1">
      <c r="A1126" s="13"/>
      <c r="B1126" s="236"/>
      <c r="C1126" s="237"/>
      <c r="D1126" s="232" t="s">
        <v>177</v>
      </c>
      <c r="E1126" s="238" t="s">
        <v>40</v>
      </c>
      <c r="F1126" s="239" t="s">
        <v>1319</v>
      </c>
      <c r="G1126" s="237"/>
      <c r="H1126" s="238" t="s">
        <v>40</v>
      </c>
      <c r="I1126" s="240"/>
      <c r="J1126" s="237"/>
      <c r="K1126" s="237"/>
      <c r="L1126" s="241"/>
      <c r="M1126" s="242"/>
      <c r="N1126" s="243"/>
      <c r="O1126" s="243"/>
      <c r="P1126" s="243"/>
      <c r="Q1126" s="243"/>
      <c r="R1126" s="243"/>
      <c r="S1126" s="243"/>
      <c r="T1126" s="244"/>
      <c r="U1126" s="13"/>
      <c r="V1126" s="13"/>
      <c r="W1126" s="13"/>
      <c r="X1126" s="13"/>
      <c r="Y1126" s="13"/>
      <c r="Z1126" s="13"/>
      <c r="AA1126" s="13"/>
      <c r="AB1126" s="13"/>
      <c r="AC1126" s="13"/>
      <c r="AD1126" s="13"/>
      <c r="AE1126" s="13"/>
      <c r="AT1126" s="245" t="s">
        <v>177</v>
      </c>
      <c r="AU1126" s="245" t="s">
        <v>87</v>
      </c>
      <c r="AV1126" s="13" t="s">
        <v>85</v>
      </c>
      <c r="AW1126" s="13" t="s">
        <v>38</v>
      </c>
      <c r="AX1126" s="13" t="s">
        <v>77</v>
      </c>
      <c r="AY1126" s="245" t="s">
        <v>165</v>
      </c>
    </row>
    <row r="1127" s="13" customFormat="1">
      <c r="A1127" s="13"/>
      <c r="B1127" s="236"/>
      <c r="C1127" s="237"/>
      <c r="D1127" s="232" t="s">
        <v>177</v>
      </c>
      <c r="E1127" s="238" t="s">
        <v>40</v>
      </c>
      <c r="F1127" s="239" t="s">
        <v>208</v>
      </c>
      <c r="G1127" s="237"/>
      <c r="H1127" s="238" t="s">
        <v>40</v>
      </c>
      <c r="I1127" s="240"/>
      <c r="J1127" s="237"/>
      <c r="K1127" s="237"/>
      <c r="L1127" s="241"/>
      <c r="M1127" s="242"/>
      <c r="N1127" s="243"/>
      <c r="O1127" s="243"/>
      <c r="P1127" s="243"/>
      <c r="Q1127" s="243"/>
      <c r="R1127" s="243"/>
      <c r="S1127" s="243"/>
      <c r="T1127" s="244"/>
      <c r="U1127" s="13"/>
      <c r="V1127" s="13"/>
      <c r="W1127" s="13"/>
      <c r="X1127" s="13"/>
      <c r="Y1127" s="13"/>
      <c r="Z1127" s="13"/>
      <c r="AA1127" s="13"/>
      <c r="AB1127" s="13"/>
      <c r="AC1127" s="13"/>
      <c r="AD1127" s="13"/>
      <c r="AE1127" s="13"/>
      <c r="AT1127" s="245" t="s">
        <v>177</v>
      </c>
      <c r="AU1127" s="245" t="s">
        <v>87</v>
      </c>
      <c r="AV1127" s="13" t="s">
        <v>85</v>
      </c>
      <c r="AW1127" s="13" t="s">
        <v>38</v>
      </c>
      <c r="AX1127" s="13" t="s">
        <v>77</v>
      </c>
      <c r="AY1127" s="245" t="s">
        <v>165</v>
      </c>
    </row>
    <row r="1128" s="14" customFormat="1">
      <c r="A1128" s="14"/>
      <c r="B1128" s="246"/>
      <c r="C1128" s="247"/>
      <c r="D1128" s="232" t="s">
        <v>177</v>
      </c>
      <c r="E1128" s="248" t="s">
        <v>40</v>
      </c>
      <c r="F1128" s="249" t="s">
        <v>209</v>
      </c>
      <c r="G1128" s="247"/>
      <c r="H1128" s="250">
        <v>3</v>
      </c>
      <c r="I1128" s="251"/>
      <c r="J1128" s="247"/>
      <c r="K1128" s="247"/>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177</v>
      </c>
      <c r="AU1128" s="256" t="s">
        <v>87</v>
      </c>
      <c r="AV1128" s="14" t="s">
        <v>87</v>
      </c>
      <c r="AW1128" s="14" t="s">
        <v>38</v>
      </c>
      <c r="AX1128" s="14" t="s">
        <v>77</v>
      </c>
      <c r="AY1128" s="256" t="s">
        <v>165</v>
      </c>
    </row>
    <row r="1129" s="13" customFormat="1">
      <c r="A1129" s="13"/>
      <c r="B1129" s="236"/>
      <c r="C1129" s="237"/>
      <c r="D1129" s="232" t="s">
        <v>177</v>
      </c>
      <c r="E1129" s="238" t="s">
        <v>40</v>
      </c>
      <c r="F1129" s="239" t="s">
        <v>210</v>
      </c>
      <c r="G1129" s="237"/>
      <c r="H1129" s="238" t="s">
        <v>40</v>
      </c>
      <c r="I1129" s="240"/>
      <c r="J1129" s="237"/>
      <c r="K1129" s="237"/>
      <c r="L1129" s="241"/>
      <c r="M1129" s="242"/>
      <c r="N1129" s="243"/>
      <c r="O1129" s="243"/>
      <c r="P1129" s="243"/>
      <c r="Q1129" s="243"/>
      <c r="R1129" s="243"/>
      <c r="S1129" s="243"/>
      <c r="T1129" s="244"/>
      <c r="U1129" s="13"/>
      <c r="V1129" s="13"/>
      <c r="W1129" s="13"/>
      <c r="X1129" s="13"/>
      <c r="Y1129" s="13"/>
      <c r="Z1129" s="13"/>
      <c r="AA1129" s="13"/>
      <c r="AB1129" s="13"/>
      <c r="AC1129" s="13"/>
      <c r="AD1129" s="13"/>
      <c r="AE1129" s="13"/>
      <c r="AT1129" s="245" t="s">
        <v>177</v>
      </c>
      <c r="AU1129" s="245" t="s">
        <v>87</v>
      </c>
      <c r="AV1129" s="13" t="s">
        <v>85</v>
      </c>
      <c r="AW1129" s="13" t="s">
        <v>38</v>
      </c>
      <c r="AX1129" s="13" t="s">
        <v>77</v>
      </c>
      <c r="AY1129" s="245" t="s">
        <v>165</v>
      </c>
    </row>
    <row r="1130" s="14" customFormat="1">
      <c r="A1130" s="14"/>
      <c r="B1130" s="246"/>
      <c r="C1130" s="247"/>
      <c r="D1130" s="232" t="s">
        <v>177</v>
      </c>
      <c r="E1130" s="248" t="s">
        <v>40</v>
      </c>
      <c r="F1130" s="249" t="s">
        <v>211</v>
      </c>
      <c r="G1130" s="247"/>
      <c r="H1130" s="250">
        <v>2.2999999999999998</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177</v>
      </c>
      <c r="AU1130" s="256" t="s">
        <v>87</v>
      </c>
      <c r="AV1130" s="14" t="s">
        <v>87</v>
      </c>
      <c r="AW1130" s="14" t="s">
        <v>38</v>
      </c>
      <c r="AX1130" s="14" t="s">
        <v>77</v>
      </c>
      <c r="AY1130" s="256" t="s">
        <v>165</v>
      </c>
    </row>
    <row r="1131" s="13" customFormat="1">
      <c r="A1131" s="13"/>
      <c r="B1131" s="236"/>
      <c r="C1131" s="237"/>
      <c r="D1131" s="232" t="s">
        <v>177</v>
      </c>
      <c r="E1131" s="238" t="s">
        <v>40</v>
      </c>
      <c r="F1131" s="239" t="s">
        <v>212</v>
      </c>
      <c r="G1131" s="237"/>
      <c r="H1131" s="238" t="s">
        <v>40</v>
      </c>
      <c r="I1131" s="240"/>
      <c r="J1131" s="237"/>
      <c r="K1131" s="237"/>
      <c r="L1131" s="241"/>
      <c r="M1131" s="242"/>
      <c r="N1131" s="243"/>
      <c r="O1131" s="243"/>
      <c r="P1131" s="243"/>
      <c r="Q1131" s="243"/>
      <c r="R1131" s="243"/>
      <c r="S1131" s="243"/>
      <c r="T1131" s="244"/>
      <c r="U1131" s="13"/>
      <c r="V1131" s="13"/>
      <c r="W1131" s="13"/>
      <c r="X1131" s="13"/>
      <c r="Y1131" s="13"/>
      <c r="Z1131" s="13"/>
      <c r="AA1131" s="13"/>
      <c r="AB1131" s="13"/>
      <c r="AC1131" s="13"/>
      <c r="AD1131" s="13"/>
      <c r="AE1131" s="13"/>
      <c r="AT1131" s="245" t="s">
        <v>177</v>
      </c>
      <c r="AU1131" s="245" t="s">
        <v>87</v>
      </c>
      <c r="AV1131" s="13" t="s">
        <v>85</v>
      </c>
      <c r="AW1131" s="13" t="s">
        <v>38</v>
      </c>
      <c r="AX1131" s="13" t="s">
        <v>77</v>
      </c>
      <c r="AY1131" s="245" t="s">
        <v>165</v>
      </c>
    </row>
    <row r="1132" s="14" customFormat="1">
      <c r="A1132" s="14"/>
      <c r="B1132" s="246"/>
      <c r="C1132" s="247"/>
      <c r="D1132" s="232" t="s">
        <v>177</v>
      </c>
      <c r="E1132" s="248" t="s">
        <v>40</v>
      </c>
      <c r="F1132" s="249" t="s">
        <v>213</v>
      </c>
      <c r="G1132" s="247"/>
      <c r="H1132" s="250">
        <v>10.1</v>
      </c>
      <c r="I1132" s="251"/>
      <c r="J1132" s="247"/>
      <c r="K1132" s="247"/>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177</v>
      </c>
      <c r="AU1132" s="256" t="s">
        <v>87</v>
      </c>
      <c r="AV1132" s="14" t="s">
        <v>87</v>
      </c>
      <c r="AW1132" s="14" t="s">
        <v>38</v>
      </c>
      <c r="AX1132" s="14" t="s">
        <v>77</v>
      </c>
      <c r="AY1132" s="256" t="s">
        <v>165</v>
      </c>
    </row>
    <row r="1133" s="13" customFormat="1">
      <c r="A1133" s="13"/>
      <c r="B1133" s="236"/>
      <c r="C1133" s="237"/>
      <c r="D1133" s="232" t="s">
        <v>177</v>
      </c>
      <c r="E1133" s="238" t="s">
        <v>40</v>
      </c>
      <c r="F1133" s="239" t="s">
        <v>214</v>
      </c>
      <c r="G1133" s="237"/>
      <c r="H1133" s="238" t="s">
        <v>40</v>
      </c>
      <c r="I1133" s="240"/>
      <c r="J1133" s="237"/>
      <c r="K1133" s="237"/>
      <c r="L1133" s="241"/>
      <c r="M1133" s="242"/>
      <c r="N1133" s="243"/>
      <c r="O1133" s="243"/>
      <c r="P1133" s="243"/>
      <c r="Q1133" s="243"/>
      <c r="R1133" s="243"/>
      <c r="S1133" s="243"/>
      <c r="T1133" s="244"/>
      <c r="U1133" s="13"/>
      <c r="V1133" s="13"/>
      <c r="W1133" s="13"/>
      <c r="X1133" s="13"/>
      <c r="Y1133" s="13"/>
      <c r="Z1133" s="13"/>
      <c r="AA1133" s="13"/>
      <c r="AB1133" s="13"/>
      <c r="AC1133" s="13"/>
      <c r="AD1133" s="13"/>
      <c r="AE1133" s="13"/>
      <c r="AT1133" s="245" t="s">
        <v>177</v>
      </c>
      <c r="AU1133" s="245" t="s">
        <v>87</v>
      </c>
      <c r="AV1133" s="13" t="s">
        <v>85</v>
      </c>
      <c r="AW1133" s="13" t="s">
        <v>38</v>
      </c>
      <c r="AX1133" s="13" t="s">
        <v>77</v>
      </c>
      <c r="AY1133" s="245" t="s">
        <v>165</v>
      </c>
    </row>
    <row r="1134" s="14" customFormat="1">
      <c r="A1134" s="14"/>
      <c r="B1134" s="246"/>
      <c r="C1134" s="247"/>
      <c r="D1134" s="232" t="s">
        <v>177</v>
      </c>
      <c r="E1134" s="248" t="s">
        <v>40</v>
      </c>
      <c r="F1134" s="249" t="s">
        <v>215</v>
      </c>
      <c r="G1134" s="247"/>
      <c r="H1134" s="250">
        <v>14.4</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177</v>
      </c>
      <c r="AU1134" s="256" t="s">
        <v>87</v>
      </c>
      <c r="AV1134" s="14" t="s">
        <v>87</v>
      </c>
      <c r="AW1134" s="14" t="s">
        <v>38</v>
      </c>
      <c r="AX1134" s="14" t="s">
        <v>77</v>
      </c>
      <c r="AY1134" s="256" t="s">
        <v>165</v>
      </c>
    </row>
    <row r="1135" s="13" customFormat="1">
      <c r="A1135" s="13"/>
      <c r="B1135" s="236"/>
      <c r="C1135" s="237"/>
      <c r="D1135" s="232" t="s">
        <v>177</v>
      </c>
      <c r="E1135" s="238" t="s">
        <v>40</v>
      </c>
      <c r="F1135" s="239" t="s">
        <v>1320</v>
      </c>
      <c r="G1135" s="237"/>
      <c r="H1135" s="238" t="s">
        <v>40</v>
      </c>
      <c r="I1135" s="240"/>
      <c r="J1135" s="237"/>
      <c r="K1135" s="237"/>
      <c r="L1135" s="241"/>
      <c r="M1135" s="242"/>
      <c r="N1135" s="243"/>
      <c r="O1135" s="243"/>
      <c r="P1135" s="243"/>
      <c r="Q1135" s="243"/>
      <c r="R1135" s="243"/>
      <c r="S1135" s="243"/>
      <c r="T1135" s="244"/>
      <c r="U1135" s="13"/>
      <c r="V1135" s="13"/>
      <c r="W1135" s="13"/>
      <c r="X1135" s="13"/>
      <c r="Y1135" s="13"/>
      <c r="Z1135" s="13"/>
      <c r="AA1135" s="13"/>
      <c r="AB1135" s="13"/>
      <c r="AC1135" s="13"/>
      <c r="AD1135" s="13"/>
      <c r="AE1135" s="13"/>
      <c r="AT1135" s="245" t="s">
        <v>177</v>
      </c>
      <c r="AU1135" s="245" t="s">
        <v>87</v>
      </c>
      <c r="AV1135" s="13" t="s">
        <v>85</v>
      </c>
      <c r="AW1135" s="13" t="s">
        <v>38</v>
      </c>
      <c r="AX1135" s="13" t="s">
        <v>77</v>
      </c>
      <c r="AY1135" s="245" t="s">
        <v>165</v>
      </c>
    </row>
    <row r="1136" s="13" customFormat="1">
      <c r="A1136" s="13"/>
      <c r="B1136" s="236"/>
      <c r="C1136" s="237"/>
      <c r="D1136" s="232" t="s">
        <v>177</v>
      </c>
      <c r="E1136" s="238" t="s">
        <v>40</v>
      </c>
      <c r="F1136" s="239" t="s">
        <v>1319</v>
      </c>
      <c r="G1136" s="237"/>
      <c r="H1136" s="238" t="s">
        <v>40</v>
      </c>
      <c r="I1136" s="240"/>
      <c r="J1136" s="237"/>
      <c r="K1136" s="237"/>
      <c r="L1136" s="241"/>
      <c r="M1136" s="242"/>
      <c r="N1136" s="243"/>
      <c r="O1136" s="243"/>
      <c r="P1136" s="243"/>
      <c r="Q1136" s="243"/>
      <c r="R1136" s="243"/>
      <c r="S1136" s="243"/>
      <c r="T1136" s="244"/>
      <c r="U1136" s="13"/>
      <c r="V1136" s="13"/>
      <c r="W1136" s="13"/>
      <c r="X1136" s="13"/>
      <c r="Y1136" s="13"/>
      <c r="Z1136" s="13"/>
      <c r="AA1136" s="13"/>
      <c r="AB1136" s="13"/>
      <c r="AC1136" s="13"/>
      <c r="AD1136" s="13"/>
      <c r="AE1136" s="13"/>
      <c r="AT1136" s="245" t="s">
        <v>177</v>
      </c>
      <c r="AU1136" s="245" t="s">
        <v>87</v>
      </c>
      <c r="AV1136" s="13" t="s">
        <v>85</v>
      </c>
      <c r="AW1136" s="13" t="s">
        <v>38</v>
      </c>
      <c r="AX1136" s="13" t="s">
        <v>77</v>
      </c>
      <c r="AY1136" s="245" t="s">
        <v>165</v>
      </c>
    </row>
    <row r="1137" s="13" customFormat="1">
      <c r="A1137" s="13"/>
      <c r="B1137" s="236"/>
      <c r="C1137" s="237"/>
      <c r="D1137" s="232" t="s">
        <v>177</v>
      </c>
      <c r="E1137" s="238" t="s">
        <v>40</v>
      </c>
      <c r="F1137" s="239" t="s">
        <v>208</v>
      </c>
      <c r="G1137" s="237"/>
      <c r="H1137" s="238" t="s">
        <v>40</v>
      </c>
      <c r="I1137" s="240"/>
      <c r="J1137" s="237"/>
      <c r="K1137" s="237"/>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177</v>
      </c>
      <c r="AU1137" s="245" t="s">
        <v>87</v>
      </c>
      <c r="AV1137" s="13" t="s">
        <v>85</v>
      </c>
      <c r="AW1137" s="13" t="s">
        <v>38</v>
      </c>
      <c r="AX1137" s="13" t="s">
        <v>77</v>
      </c>
      <c r="AY1137" s="245" t="s">
        <v>165</v>
      </c>
    </row>
    <row r="1138" s="14" customFormat="1">
      <c r="A1138" s="14"/>
      <c r="B1138" s="246"/>
      <c r="C1138" s="247"/>
      <c r="D1138" s="232" t="s">
        <v>177</v>
      </c>
      <c r="E1138" s="248" t="s">
        <v>40</v>
      </c>
      <c r="F1138" s="249" t="s">
        <v>369</v>
      </c>
      <c r="G1138" s="247"/>
      <c r="H1138" s="250">
        <v>1.6779999999999999</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177</v>
      </c>
      <c r="AU1138" s="256" t="s">
        <v>87</v>
      </c>
      <c r="AV1138" s="14" t="s">
        <v>87</v>
      </c>
      <c r="AW1138" s="14" t="s">
        <v>38</v>
      </c>
      <c r="AX1138" s="14" t="s">
        <v>77</v>
      </c>
      <c r="AY1138" s="256" t="s">
        <v>165</v>
      </c>
    </row>
    <row r="1139" s="14" customFormat="1">
      <c r="A1139" s="14"/>
      <c r="B1139" s="246"/>
      <c r="C1139" s="247"/>
      <c r="D1139" s="232" t="s">
        <v>177</v>
      </c>
      <c r="E1139" s="248" t="s">
        <v>40</v>
      </c>
      <c r="F1139" s="249" t="s">
        <v>370</v>
      </c>
      <c r="G1139" s="247"/>
      <c r="H1139" s="250">
        <v>0.45000000000000001</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177</v>
      </c>
      <c r="AU1139" s="256" t="s">
        <v>87</v>
      </c>
      <c r="AV1139" s="14" t="s">
        <v>87</v>
      </c>
      <c r="AW1139" s="14" t="s">
        <v>38</v>
      </c>
      <c r="AX1139" s="14" t="s">
        <v>77</v>
      </c>
      <c r="AY1139" s="256" t="s">
        <v>165</v>
      </c>
    </row>
    <row r="1140" s="13" customFormat="1">
      <c r="A1140" s="13"/>
      <c r="B1140" s="236"/>
      <c r="C1140" s="237"/>
      <c r="D1140" s="232" t="s">
        <v>177</v>
      </c>
      <c r="E1140" s="238" t="s">
        <v>40</v>
      </c>
      <c r="F1140" s="239" t="s">
        <v>210</v>
      </c>
      <c r="G1140" s="237"/>
      <c r="H1140" s="238" t="s">
        <v>40</v>
      </c>
      <c r="I1140" s="240"/>
      <c r="J1140" s="237"/>
      <c r="K1140" s="237"/>
      <c r="L1140" s="241"/>
      <c r="M1140" s="242"/>
      <c r="N1140" s="243"/>
      <c r="O1140" s="243"/>
      <c r="P1140" s="243"/>
      <c r="Q1140" s="243"/>
      <c r="R1140" s="243"/>
      <c r="S1140" s="243"/>
      <c r="T1140" s="244"/>
      <c r="U1140" s="13"/>
      <c r="V1140" s="13"/>
      <c r="W1140" s="13"/>
      <c r="X1140" s="13"/>
      <c r="Y1140" s="13"/>
      <c r="Z1140" s="13"/>
      <c r="AA1140" s="13"/>
      <c r="AB1140" s="13"/>
      <c r="AC1140" s="13"/>
      <c r="AD1140" s="13"/>
      <c r="AE1140" s="13"/>
      <c r="AT1140" s="245" t="s">
        <v>177</v>
      </c>
      <c r="AU1140" s="245" t="s">
        <v>87</v>
      </c>
      <c r="AV1140" s="13" t="s">
        <v>85</v>
      </c>
      <c r="AW1140" s="13" t="s">
        <v>38</v>
      </c>
      <c r="AX1140" s="13" t="s">
        <v>77</v>
      </c>
      <c r="AY1140" s="245" t="s">
        <v>165</v>
      </c>
    </row>
    <row r="1141" s="14" customFormat="1">
      <c r="A1141" s="14"/>
      <c r="B1141" s="246"/>
      <c r="C1141" s="247"/>
      <c r="D1141" s="232" t="s">
        <v>177</v>
      </c>
      <c r="E1141" s="248" t="s">
        <v>40</v>
      </c>
      <c r="F1141" s="249" t="s">
        <v>371</v>
      </c>
      <c r="G1141" s="247"/>
      <c r="H1141" s="250">
        <v>2.0150000000000001</v>
      </c>
      <c r="I1141" s="251"/>
      <c r="J1141" s="247"/>
      <c r="K1141" s="247"/>
      <c r="L1141" s="252"/>
      <c r="M1141" s="253"/>
      <c r="N1141" s="254"/>
      <c r="O1141" s="254"/>
      <c r="P1141" s="254"/>
      <c r="Q1141" s="254"/>
      <c r="R1141" s="254"/>
      <c r="S1141" s="254"/>
      <c r="T1141" s="255"/>
      <c r="U1141" s="14"/>
      <c r="V1141" s="14"/>
      <c r="W1141" s="14"/>
      <c r="X1141" s="14"/>
      <c r="Y1141" s="14"/>
      <c r="Z1141" s="14"/>
      <c r="AA1141" s="14"/>
      <c r="AB1141" s="14"/>
      <c r="AC1141" s="14"/>
      <c r="AD1141" s="14"/>
      <c r="AE1141" s="14"/>
      <c r="AT1141" s="256" t="s">
        <v>177</v>
      </c>
      <c r="AU1141" s="256" t="s">
        <v>87</v>
      </c>
      <c r="AV1141" s="14" t="s">
        <v>87</v>
      </c>
      <c r="AW1141" s="14" t="s">
        <v>38</v>
      </c>
      <c r="AX1141" s="14" t="s">
        <v>77</v>
      </c>
      <c r="AY1141" s="256" t="s">
        <v>165</v>
      </c>
    </row>
    <row r="1142" s="13" customFormat="1">
      <c r="A1142" s="13"/>
      <c r="B1142" s="236"/>
      <c r="C1142" s="237"/>
      <c r="D1142" s="232" t="s">
        <v>177</v>
      </c>
      <c r="E1142" s="238" t="s">
        <v>40</v>
      </c>
      <c r="F1142" s="239" t="s">
        <v>214</v>
      </c>
      <c r="G1142" s="237"/>
      <c r="H1142" s="238" t="s">
        <v>40</v>
      </c>
      <c r="I1142" s="240"/>
      <c r="J1142" s="237"/>
      <c r="K1142" s="237"/>
      <c r="L1142" s="241"/>
      <c r="M1142" s="242"/>
      <c r="N1142" s="243"/>
      <c r="O1142" s="243"/>
      <c r="P1142" s="243"/>
      <c r="Q1142" s="243"/>
      <c r="R1142" s="243"/>
      <c r="S1142" s="243"/>
      <c r="T1142" s="244"/>
      <c r="U1142" s="13"/>
      <c r="V1142" s="13"/>
      <c r="W1142" s="13"/>
      <c r="X1142" s="13"/>
      <c r="Y1142" s="13"/>
      <c r="Z1142" s="13"/>
      <c r="AA1142" s="13"/>
      <c r="AB1142" s="13"/>
      <c r="AC1142" s="13"/>
      <c r="AD1142" s="13"/>
      <c r="AE1142" s="13"/>
      <c r="AT1142" s="245" t="s">
        <v>177</v>
      </c>
      <c r="AU1142" s="245" t="s">
        <v>87</v>
      </c>
      <c r="AV1142" s="13" t="s">
        <v>85</v>
      </c>
      <c r="AW1142" s="13" t="s">
        <v>38</v>
      </c>
      <c r="AX1142" s="13" t="s">
        <v>77</v>
      </c>
      <c r="AY1142" s="245" t="s">
        <v>165</v>
      </c>
    </row>
    <row r="1143" s="14" customFormat="1">
      <c r="A1143" s="14"/>
      <c r="B1143" s="246"/>
      <c r="C1143" s="247"/>
      <c r="D1143" s="232" t="s">
        <v>177</v>
      </c>
      <c r="E1143" s="248" t="s">
        <v>40</v>
      </c>
      <c r="F1143" s="249" t="s">
        <v>372</v>
      </c>
      <c r="G1143" s="247"/>
      <c r="H1143" s="250">
        <v>14.438000000000001</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177</v>
      </c>
      <c r="AU1143" s="256" t="s">
        <v>87</v>
      </c>
      <c r="AV1143" s="14" t="s">
        <v>87</v>
      </c>
      <c r="AW1143" s="14" t="s">
        <v>38</v>
      </c>
      <c r="AX1143" s="14" t="s">
        <v>77</v>
      </c>
      <c r="AY1143" s="256" t="s">
        <v>165</v>
      </c>
    </row>
    <row r="1144" s="13" customFormat="1">
      <c r="A1144" s="13"/>
      <c r="B1144" s="236"/>
      <c r="C1144" s="237"/>
      <c r="D1144" s="232" t="s">
        <v>177</v>
      </c>
      <c r="E1144" s="238" t="s">
        <v>40</v>
      </c>
      <c r="F1144" s="239" t="s">
        <v>212</v>
      </c>
      <c r="G1144" s="237"/>
      <c r="H1144" s="238" t="s">
        <v>40</v>
      </c>
      <c r="I1144" s="240"/>
      <c r="J1144" s="237"/>
      <c r="K1144" s="237"/>
      <c r="L1144" s="241"/>
      <c r="M1144" s="242"/>
      <c r="N1144" s="243"/>
      <c r="O1144" s="243"/>
      <c r="P1144" s="243"/>
      <c r="Q1144" s="243"/>
      <c r="R1144" s="243"/>
      <c r="S1144" s="243"/>
      <c r="T1144" s="244"/>
      <c r="U1144" s="13"/>
      <c r="V1144" s="13"/>
      <c r="W1144" s="13"/>
      <c r="X1144" s="13"/>
      <c r="Y1144" s="13"/>
      <c r="Z1144" s="13"/>
      <c r="AA1144" s="13"/>
      <c r="AB1144" s="13"/>
      <c r="AC1144" s="13"/>
      <c r="AD1144" s="13"/>
      <c r="AE1144" s="13"/>
      <c r="AT1144" s="245" t="s">
        <v>177</v>
      </c>
      <c r="AU1144" s="245" t="s">
        <v>87</v>
      </c>
      <c r="AV1144" s="13" t="s">
        <v>85</v>
      </c>
      <c r="AW1144" s="13" t="s">
        <v>38</v>
      </c>
      <c r="AX1144" s="13" t="s">
        <v>77</v>
      </c>
      <c r="AY1144" s="245" t="s">
        <v>165</v>
      </c>
    </row>
    <row r="1145" s="14" customFormat="1">
      <c r="A1145" s="14"/>
      <c r="B1145" s="246"/>
      <c r="C1145" s="247"/>
      <c r="D1145" s="232" t="s">
        <v>177</v>
      </c>
      <c r="E1145" s="248" t="s">
        <v>40</v>
      </c>
      <c r="F1145" s="249" t="s">
        <v>373</v>
      </c>
      <c r="G1145" s="247"/>
      <c r="H1145" s="250">
        <v>11.531000000000001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177</v>
      </c>
      <c r="AU1145" s="256" t="s">
        <v>87</v>
      </c>
      <c r="AV1145" s="14" t="s">
        <v>87</v>
      </c>
      <c r="AW1145" s="14" t="s">
        <v>38</v>
      </c>
      <c r="AX1145" s="14" t="s">
        <v>77</v>
      </c>
      <c r="AY1145" s="256" t="s">
        <v>165</v>
      </c>
    </row>
    <row r="1146" s="13" customFormat="1">
      <c r="A1146" s="13"/>
      <c r="B1146" s="236"/>
      <c r="C1146" s="237"/>
      <c r="D1146" s="232" t="s">
        <v>177</v>
      </c>
      <c r="E1146" s="238" t="s">
        <v>40</v>
      </c>
      <c r="F1146" s="239" t="s">
        <v>1320</v>
      </c>
      <c r="G1146" s="237"/>
      <c r="H1146" s="238" t="s">
        <v>40</v>
      </c>
      <c r="I1146" s="240"/>
      <c r="J1146" s="237"/>
      <c r="K1146" s="237"/>
      <c r="L1146" s="241"/>
      <c r="M1146" s="242"/>
      <c r="N1146" s="243"/>
      <c r="O1146" s="243"/>
      <c r="P1146" s="243"/>
      <c r="Q1146" s="243"/>
      <c r="R1146" s="243"/>
      <c r="S1146" s="243"/>
      <c r="T1146" s="244"/>
      <c r="U1146" s="13"/>
      <c r="V1146" s="13"/>
      <c r="W1146" s="13"/>
      <c r="X1146" s="13"/>
      <c r="Y1146" s="13"/>
      <c r="Z1146" s="13"/>
      <c r="AA1146" s="13"/>
      <c r="AB1146" s="13"/>
      <c r="AC1146" s="13"/>
      <c r="AD1146" s="13"/>
      <c r="AE1146" s="13"/>
      <c r="AT1146" s="245" t="s">
        <v>177</v>
      </c>
      <c r="AU1146" s="245" t="s">
        <v>87</v>
      </c>
      <c r="AV1146" s="13" t="s">
        <v>85</v>
      </c>
      <c r="AW1146" s="13" t="s">
        <v>38</v>
      </c>
      <c r="AX1146" s="13" t="s">
        <v>77</v>
      </c>
      <c r="AY1146" s="245" t="s">
        <v>165</v>
      </c>
    </row>
    <row r="1147" s="13" customFormat="1">
      <c r="A1147" s="13"/>
      <c r="B1147" s="236"/>
      <c r="C1147" s="237"/>
      <c r="D1147" s="232" t="s">
        <v>177</v>
      </c>
      <c r="E1147" s="238" t="s">
        <v>40</v>
      </c>
      <c r="F1147" s="239" t="s">
        <v>208</v>
      </c>
      <c r="G1147" s="237"/>
      <c r="H1147" s="238" t="s">
        <v>40</v>
      </c>
      <c r="I1147" s="240"/>
      <c r="J1147" s="237"/>
      <c r="K1147" s="237"/>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177</v>
      </c>
      <c r="AU1147" s="245" t="s">
        <v>87</v>
      </c>
      <c r="AV1147" s="13" t="s">
        <v>85</v>
      </c>
      <c r="AW1147" s="13" t="s">
        <v>38</v>
      </c>
      <c r="AX1147" s="13" t="s">
        <v>77</v>
      </c>
      <c r="AY1147" s="245" t="s">
        <v>165</v>
      </c>
    </row>
    <row r="1148" s="14" customFormat="1">
      <c r="A1148" s="14"/>
      <c r="B1148" s="246"/>
      <c r="C1148" s="247"/>
      <c r="D1148" s="232" t="s">
        <v>177</v>
      </c>
      <c r="E1148" s="248" t="s">
        <v>40</v>
      </c>
      <c r="F1148" s="249" t="s">
        <v>379</v>
      </c>
      <c r="G1148" s="247"/>
      <c r="H1148" s="250">
        <v>16.271999999999998</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177</v>
      </c>
      <c r="AU1148" s="256" t="s">
        <v>87</v>
      </c>
      <c r="AV1148" s="14" t="s">
        <v>87</v>
      </c>
      <c r="AW1148" s="14" t="s">
        <v>38</v>
      </c>
      <c r="AX1148" s="14" t="s">
        <v>77</v>
      </c>
      <c r="AY1148" s="256" t="s">
        <v>165</v>
      </c>
    </row>
    <row r="1149" s="14" customFormat="1">
      <c r="A1149" s="14"/>
      <c r="B1149" s="246"/>
      <c r="C1149" s="247"/>
      <c r="D1149" s="232" t="s">
        <v>177</v>
      </c>
      <c r="E1149" s="248" t="s">
        <v>40</v>
      </c>
      <c r="F1149" s="249" t="s">
        <v>380</v>
      </c>
      <c r="G1149" s="247"/>
      <c r="H1149" s="250">
        <v>-4.7279999999999998</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177</v>
      </c>
      <c r="AU1149" s="256" t="s">
        <v>87</v>
      </c>
      <c r="AV1149" s="14" t="s">
        <v>87</v>
      </c>
      <c r="AW1149" s="14" t="s">
        <v>38</v>
      </c>
      <c r="AX1149" s="14" t="s">
        <v>77</v>
      </c>
      <c r="AY1149" s="256" t="s">
        <v>165</v>
      </c>
    </row>
    <row r="1150" s="14" customFormat="1">
      <c r="A1150" s="14"/>
      <c r="B1150" s="246"/>
      <c r="C1150" s="247"/>
      <c r="D1150" s="232" t="s">
        <v>177</v>
      </c>
      <c r="E1150" s="248" t="s">
        <v>40</v>
      </c>
      <c r="F1150" s="249" t="s">
        <v>183</v>
      </c>
      <c r="G1150" s="247"/>
      <c r="H1150" s="250">
        <v>-1.379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177</v>
      </c>
      <c r="AU1150" s="256" t="s">
        <v>87</v>
      </c>
      <c r="AV1150" s="14" t="s">
        <v>87</v>
      </c>
      <c r="AW1150" s="14" t="s">
        <v>38</v>
      </c>
      <c r="AX1150" s="14" t="s">
        <v>77</v>
      </c>
      <c r="AY1150" s="256" t="s">
        <v>165</v>
      </c>
    </row>
    <row r="1151" s="13" customFormat="1">
      <c r="A1151" s="13"/>
      <c r="B1151" s="236"/>
      <c r="C1151" s="237"/>
      <c r="D1151" s="232" t="s">
        <v>177</v>
      </c>
      <c r="E1151" s="238" t="s">
        <v>40</v>
      </c>
      <c r="F1151" s="239" t="s">
        <v>210</v>
      </c>
      <c r="G1151" s="237"/>
      <c r="H1151" s="238" t="s">
        <v>40</v>
      </c>
      <c r="I1151" s="240"/>
      <c r="J1151" s="237"/>
      <c r="K1151" s="237"/>
      <c r="L1151" s="241"/>
      <c r="M1151" s="242"/>
      <c r="N1151" s="243"/>
      <c r="O1151" s="243"/>
      <c r="P1151" s="243"/>
      <c r="Q1151" s="243"/>
      <c r="R1151" s="243"/>
      <c r="S1151" s="243"/>
      <c r="T1151" s="244"/>
      <c r="U1151" s="13"/>
      <c r="V1151" s="13"/>
      <c r="W1151" s="13"/>
      <c r="X1151" s="13"/>
      <c r="Y1151" s="13"/>
      <c r="Z1151" s="13"/>
      <c r="AA1151" s="13"/>
      <c r="AB1151" s="13"/>
      <c r="AC1151" s="13"/>
      <c r="AD1151" s="13"/>
      <c r="AE1151" s="13"/>
      <c r="AT1151" s="245" t="s">
        <v>177</v>
      </c>
      <c r="AU1151" s="245" t="s">
        <v>87</v>
      </c>
      <c r="AV1151" s="13" t="s">
        <v>85</v>
      </c>
      <c r="AW1151" s="13" t="s">
        <v>38</v>
      </c>
      <c r="AX1151" s="13" t="s">
        <v>77</v>
      </c>
      <c r="AY1151" s="245" t="s">
        <v>165</v>
      </c>
    </row>
    <row r="1152" s="14" customFormat="1">
      <c r="A1152" s="14"/>
      <c r="B1152" s="246"/>
      <c r="C1152" s="247"/>
      <c r="D1152" s="232" t="s">
        <v>177</v>
      </c>
      <c r="E1152" s="248" t="s">
        <v>40</v>
      </c>
      <c r="F1152" s="249" t="s">
        <v>381</v>
      </c>
      <c r="G1152" s="247"/>
      <c r="H1152" s="250">
        <v>15.247999999999999</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177</v>
      </c>
      <c r="AU1152" s="256" t="s">
        <v>87</v>
      </c>
      <c r="AV1152" s="14" t="s">
        <v>87</v>
      </c>
      <c r="AW1152" s="14" t="s">
        <v>38</v>
      </c>
      <c r="AX1152" s="14" t="s">
        <v>77</v>
      </c>
      <c r="AY1152" s="256" t="s">
        <v>165</v>
      </c>
    </row>
    <row r="1153" s="14" customFormat="1">
      <c r="A1153" s="14"/>
      <c r="B1153" s="246"/>
      <c r="C1153" s="247"/>
      <c r="D1153" s="232" t="s">
        <v>177</v>
      </c>
      <c r="E1153" s="248" t="s">
        <v>40</v>
      </c>
      <c r="F1153" s="249" t="s">
        <v>183</v>
      </c>
      <c r="G1153" s="247"/>
      <c r="H1153" s="250">
        <v>-1.379</v>
      </c>
      <c r="I1153" s="251"/>
      <c r="J1153" s="247"/>
      <c r="K1153" s="247"/>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177</v>
      </c>
      <c r="AU1153" s="256" t="s">
        <v>87</v>
      </c>
      <c r="AV1153" s="14" t="s">
        <v>87</v>
      </c>
      <c r="AW1153" s="14" t="s">
        <v>38</v>
      </c>
      <c r="AX1153" s="14" t="s">
        <v>77</v>
      </c>
      <c r="AY1153" s="256" t="s">
        <v>165</v>
      </c>
    </row>
    <row r="1154" s="13" customFormat="1">
      <c r="A1154" s="13"/>
      <c r="B1154" s="236"/>
      <c r="C1154" s="237"/>
      <c r="D1154" s="232" t="s">
        <v>177</v>
      </c>
      <c r="E1154" s="238" t="s">
        <v>40</v>
      </c>
      <c r="F1154" s="239" t="s">
        <v>214</v>
      </c>
      <c r="G1154" s="237"/>
      <c r="H1154" s="238" t="s">
        <v>40</v>
      </c>
      <c r="I1154" s="240"/>
      <c r="J1154" s="237"/>
      <c r="K1154" s="237"/>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177</v>
      </c>
      <c r="AU1154" s="245" t="s">
        <v>87</v>
      </c>
      <c r="AV1154" s="13" t="s">
        <v>85</v>
      </c>
      <c r="AW1154" s="13" t="s">
        <v>38</v>
      </c>
      <c r="AX1154" s="13" t="s">
        <v>77</v>
      </c>
      <c r="AY1154" s="245" t="s">
        <v>165</v>
      </c>
    </row>
    <row r="1155" s="14" customFormat="1">
      <c r="A1155" s="14"/>
      <c r="B1155" s="246"/>
      <c r="C1155" s="247"/>
      <c r="D1155" s="232" t="s">
        <v>177</v>
      </c>
      <c r="E1155" s="248" t="s">
        <v>40</v>
      </c>
      <c r="F1155" s="249" t="s">
        <v>382</v>
      </c>
      <c r="G1155" s="247"/>
      <c r="H1155" s="250">
        <v>42.799999999999997</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177</v>
      </c>
      <c r="AU1155" s="256" t="s">
        <v>87</v>
      </c>
      <c r="AV1155" s="14" t="s">
        <v>87</v>
      </c>
      <c r="AW1155" s="14" t="s">
        <v>38</v>
      </c>
      <c r="AX1155" s="14" t="s">
        <v>77</v>
      </c>
      <c r="AY1155" s="256" t="s">
        <v>165</v>
      </c>
    </row>
    <row r="1156" s="14" customFormat="1">
      <c r="A1156" s="14"/>
      <c r="B1156" s="246"/>
      <c r="C1156" s="247"/>
      <c r="D1156" s="232" t="s">
        <v>177</v>
      </c>
      <c r="E1156" s="248" t="s">
        <v>40</v>
      </c>
      <c r="F1156" s="249" t="s">
        <v>180</v>
      </c>
      <c r="G1156" s="247"/>
      <c r="H1156" s="250">
        <v>-1.5760000000000001</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177</v>
      </c>
      <c r="AU1156" s="256" t="s">
        <v>87</v>
      </c>
      <c r="AV1156" s="14" t="s">
        <v>87</v>
      </c>
      <c r="AW1156" s="14" t="s">
        <v>38</v>
      </c>
      <c r="AX1156" s="14" t="s">
        <v>77</v>
      </c>
      <c r="AY1156" s="256" t="s">
        <v>165</v>
      </c>
    </row>
    <row r="1157" s="14" customFormat="1">
      <c r="A1157" s="14"/>
      <c r="B1157" s="246"/>
      <c r="C1157" s="247"/>
      <c r="D1157" s="232" t="s">
        <v>177</v>
      </c>
      <c r="E1157" s="248" t="s">
        <v>40</v>
      </c>
      <c r="F1157" s="249" t="s">
        <v>383</v>
      </c>
      <c r="G1157" s="247"/>
      <c r="H1157" s="250">
        <v>-3.7130000000000001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177</v>
      </c>
      <c r="AU1157" s="256" t="s">
        <v>87</v>
      </c>
      <c r="AV1157" s="14" t="s">
        <v>87</v>
      </c>
      <c r="AW1157" s="14" t="s">
        <v>38</v>
      </c>
      <c r="AX1157" s="14" t="s">
        <v>77</v>
      </c>
      <c r="AY1157" s="256" t="s">
        <v>165</v>
      </c>
    </row>
    <row r="1158" s="14" customFormat="1">
      <c r="A1158" s="14"/>
      <c r="B1158" s="246"/>
      <c r="C1158" s="247"/>
      <c r="D1158" s="232" t="s">
        <v>177</v>
      </c>
      <c r="E1158" s="248" t="s">
        <v>40</v>
      </c>
      <c r="F1158" s="249" t="s">
        <v>384</v>
      </c>
      <c r="G1158" s="247"/>
      <c r="H1158" s="250">
        <v>1.665</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177</v>
      </c>
      <c r="AU1158" s="256" t="s">
        <v>87</v>
      </c>
      <c r="AV1158" s="14" t="s">
        <v>87</v>
      </c>
      <c r="AW1158" s="14" t="s">
        <v>38</v>
      </c>
      <c r="AX1158" s="14" t="s">
        <v>77</v>
      </c>
      <c r="AY1158" s="256" t="s">
        <v>165</v>
      </c>
    </row>
    <row r="1159" s="13" customFormat="1">
      <c r="A1159" s="13"/>
      <c r="B1159" s="236"/>
      <c r="C1159" s="237"/>
      <c r="D1159" s="232" t="s">
        <v>177</v>
      </c>
      <c r="E1159" s="238" t="s">
        <v>40</v>
      </c>
      <c r="F1159" s="239" t="s">
        <v>212</v>
      </c>
      <c r="G1159" s="237"/>
      <c r="H1159" s="238" t="s">
        <v>40</v>
      </c>
      <c r="I1159" s="240"/>
      <c r="J1159" s="237"/>
      <c r="K1159" s="237"/>
      <c r="L1159" s="241"/>
      <c r="M1159" s="242"/>
      <c r="N1159" s="243"/>
      <c r="O1159" s="243"/>
      <c r="P1159" s="243"/>
      <c r="Q1159" s="243"/>
      <c r="R1159" s="243"/>
      <c r="S1159" s="243"/>
      <c r="T1159" s="244"/>
      <c r="U1159" s="13"/>
      <c r="V1159" s="13"/>
      <c r="W1159" s="13"/>
      <c r="X1159" s="13"/>
      <c r="Y1159" s="13"/>
      <c r="Z1159" s="13"/>
      <c r="AA1159" s="13"/>
      <c r="AB1159" s="13"/>
      <c r="AC1159" s="13"/>
      <c r="AD1159" s="13"/>
      <c r="AE1159" s="13"/>
      <c r="AT1159" s="245" t="s">
        <v>177</v>
      </c>
      <c r="AU1159" s="245" t="s">
        <v>87</v>
      </c>
      <c r="AV1159" s="13" t="s">
        <v>85</v>
      </c>
      <c r="AW1159" s="13" t="s">
        <v>38</v>
      </c>
      <c r="AX1159" s="13" t="s">
        <v>77</v>
      </c>
      <c r="AY1159" s="245" t="s">
        <v>165</v>
      </c>
    </row>
    <row r="1160" s="14" customFormat="1">
      <c r="A1160" s="14"/>
      <c r="B1160" s="246"/>
      <c r="C1160" s="247"/>
      <c r="D1160" s="232" t="s">
        <v>177</v>
      </c>
      <c r="E1160" s="248" t="s">
        <v>40</v>
      </c>
      <c r="F1160" s="249" t="s">
        <v>385</v>
      </c>
      <c r="G1160" s="247"/>
      <c r="H1160" s="250">
        <v>36.514000000000003</v>
      </c>
      <c r="I1160" s="251"/>
      <c r="J1160" s="247"/>
      <c r="K1160" s="247"/>
      <c r="L1160" s="252"/>
      <c r="M1160" s="253"/>
      <c r="N1160" s="254"/>
      <c r="O1160" s="254"/>
      <c r="P1160" s="254"/>
      <c r="Q1160" s="254"/>
      <c r="R1160" s="254"/>
      <c r="S1160" s="254"/>
      <c r="T1160" s="255"/>
      <c r="U1160" s="14"/>
      <c r="V1160" s="14"/>
      <c r="W1160" s="14"/>
      <c r="X1160" s="14"/>
      <c r="Y1160" s="14"/>
      <c r="Z1160" s="14"/>
      <c r="AA1160" s="14"/>
      <c r="AB1160" s="14"/>
      <c r="AC1160" s="14"/>
      <c r="AD1160" s="14"/>
      <c r="AE1160" s="14"/>
      <c r="AT1160" s="256" t="s">
        <v>177</v>
      </c>
      <c r="AU1160" s="256" t="s">
        <v>87</v>
      </c>
      <c r="AV1160" s="14" t="s">
        <v>87</v>
      </c>
      <c r="AW1160" s="14" t="s">
        <v>38</v>
      </c>
      <c r="AX1160" s="14" t="s">
        <v>77</v>
      </c>
      <c r="AY1160" s="256" t="s">
        <v>165</v>
      </c>
    </row>
    <row r="1161" s="14" customFormat="1">
      <c r="A1161" s="14"/>
      <c r="B1161" s="246"/>
      <c r="C1161" s="247"/>
      <c r="D1161" s="232" t="s">
        <v>177</v>
      </c>
      <c r="E1161" s="248" t="s">
        <v>40</v>
      </c>
      <c r="F1161" s="249" t="s">
        <v>180</v>
      </c>
      <c r="G1161" s="247"/>
      <c r="H1161" s="250">
        <v>-1.5760000000000001</v>
      </c>
      <c r="I1161" s="251"/>
      <c r="J1161" s="247"/>
      <c r="K1161" s="247"/>
      <c r="L1161" s="252"/>
      <c r="M1161" s="253"/>
      <c r="N1161" s="254"/>
      <c r="O1161" s="254"/>
      <c r="P1161" s="254"/>
      <c r="Q1161" s="254"/>
      <c r="R1161" s="254"/>
      <c r="S1161" s="254"/>
      <c r="T1161" s="255"/>
      <c r="U1161" s="14"/>
      <c r="V1161" s="14"/>
      <c r="W1161" s="14"/>
      <c r="X1161" s="14"/>
      <c r="Y1161" s="14"/>
      <c r="Z1161" s="14"/>
      <c r="AA1161" s="14"/>
      <c r="AB1161" s="14"/>
      <c r="AC1161" s="14"/>
      <c r="AD1161" s="14"/>
      <c r="AE1161" s="14"/>
      <c r="AT1161" s="256" t="s">
        <v>177</v>
      </c>
      <c r="AU1161" s="256" t="s">
        <v>87</v>
      </c>
      <c r="AV1161" s="14" t="s">
        <v>87</v>
      </c>
      <c r="AW1161" s="14" t="s">
        <v>38</v>
      </c>
      <c r="AX1161" s="14" t="s">
        <v>77</v>
      </c>
      <c r="AY1161" s="256" t="s">
        <v>165</v>
      </c>
    </row>
    <row r="1162" s="14" customFormat="1">
      <c r="A1162" s="14"/>
      <c r="B1162" s="246"/>
      <c r="C1162" s="247"/>
      <c r="D1162" s="232" t="s">
        <v>177</v>
      </c>
      <c r="E1162" s="248" t="s">
        <v>40</v>
      </c>
      <c r="F1162" s="249" t="s">
        <v>383</v>
      </c>
      <c r="G1162" s="247"/>
      <c r="H1162" s="250">
        <v>-3.7130000000000001</v>
      </c>
      <c r="I1162" s="251"/>
      <c r="J1162" s="247"/>
      <c r="K1162" s="247"/>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177</v>
      </c>
      <c r="AU1162" s="256" t="s">
        <v>87</v>
      </c>
      <c r="AV1162" s="14" t="s">
        <v>87</v>
      </c>
      <c r="AW1162" s="14" t="s">
        <v>38</v>
      </c>
      <c r="AX1162" s="14" t="s">
        <v>77</v>
      </c>
      <c r="AY1162" s="256" t="s">
        <v>165</v>
      </c>
    </row>
    <row r="1163" s="14" customFormat="1">
      <c r="A1163" s="14"/>
      <c r="B1163" s="246"/>
      <c r="C1163" s="247"/>
      <c r="D1163" s="232" t="s">
        <v>177</v>
      </c>
      <c r="E1163" s="248" t="s">
        <v>40</v>
      </c>
      <c r="F1163" s="249" t="s">
        <v>384</v>
      </c>
      <c r="G1163" s="247"/>
      <c r="H1163" s="250">
        <v>1.665</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177</v>
      </c>
      <c r="AU1163" s="256" t="s">
        <v>87</v>
      </c>
      <c r="AV1163" s="14" t="s">
        <v>87</v>
      </c>
      <c r="AW1163" s="14" t="s">
        <v>38</v>
      </c>
      <c r="AX1163" s="14" t="s">
        <v>77</v>
      </c>
      <c r="AY1163" s="256" t="s">
        <v>165</v>
      </c>
    </row>
    <row r="1164" s="15" customFormat="1">
      <c r="A1164" s="15"/>
      <c r="B1164" s="257"/>
      <c r="C1164" s="258"/>
      <c r="D1164" s="232" t="s">
        <v>177</v>
      </c>
      <c r="E1164" s="259" t="s">
        <v>40</v>
      </c>
      <c r="F1164" s="260" t="s">
        <v>186</v>
      </c>
      <c r="G1164" s="258"/>
      <c r="H1164" s="261">
        <v>156.01200000000003</v>
      </c>
      <c r="I1164" s="262"/>
      <c r="J1164" s="258"/>
      <c r="K1164" s="258"/>
      <c r="L1164" s="263"/>
      <c r="M1164" s="264"/>
      <c r="N1164" s="265"/>
      <c r="O1164" s="265"/>
      <c r="P1164" s="265"/>
      <c r="Q1164" s="265"/>
      <c r="R1164" s="265"/>
      <c r="S1164" s="265"/>
      <c r="T1164" s="266"/>
      <c r="U1164" s="15"/>
      <c r="V1164" s="15"/>
      <c r="W1164" s="15"/>
      <c r="X1164" s="15"/>
      <c r="Y1164" s="15"/>
      <c r="Z1164" s="15"/>
      <c r="AA1164" s="15"/>
      <c r="AB1164" s="15"/>
      <c r="AC1164" s="15"/>
      <c r="AD1164" s="15"/>
      <c r="AE1164" s="15"/>
      <c r="AT1164" s="267" t="s">
        <v>177</v>
      </c>
      <c r="AU1164" s="267" t="s">
        <v>87</v>
      </c>
      <c r="AV1164" s="15" t="s">
        <v>173</v>
      </c>
      <c r="AW1164" s="15" t="s">
        <v>38</v>
      </c>
      <c r="AX1164" s="15" t="s">
        <v>85</v>
      </c>
      <c r="AY1164" s="267" t="s">
        <v>165</v>
      </c>
    </row>
    <row r="1165" s="2" customFormat="1" ht="24" customHeight="1">
      <c r="A1165" s="39"/>
      <c r="B1165" s="40"/>
      <c r="C1165" s="219" t="s">
        <v>1327</v>
      </c>
      <c r="D1165" s="219" t="s">
        <v>168</v>
      </c>
      <c r="E1165" s="220" t="s">
        <v>1328</v>
      </c>
      <c r="F1165" s="221" t="s">
        <v>1329</v>
      </c>
      <c r="G1165" s="222" t="s">
        <v>171</v>
      </c>
      <c r="H1165" s="223">
        <v>156.012</v>
      </c>
      <c r="I1165" s="224"/>
      <c r="J1165" s="225">
        <f>ROUND(I1165*H1165,2)</f>
        <v>0</v>
      </c>
      <c r="K1165" s="221" t="s">
        <v>172</v>
      </c>
      <c r="L1165" s="45"/>
      <c r="M1165" s="226" t="s">
        <v>40</v>
      </c>
      <c r="N1165" s="227" t="s">
        <v>48</v>
      </c>
      <c r="O1165" s="85"/>
      <c r="P1165" s="228">
        <f>O1165*H1165</f>
        <v>0</v>
      </c>
      <c r="Q1165" s="228">
        <v>0.00020000000000000001</v>
      </c>
      <c r="R1165" s="228">
        <f>Q1165*H1165</f>
        <v>0.031202400000000002</v>
      </c>
      <c r="S1165" s="228">
        <v>0</v>
      </c>
      <c r="T1165" s="229">
        <f>S1165*H1165</f>
        <v>0</v>
      </c>
      <c r="U1165" s="39"/>
      <c r="V1165" s="39"/>
      <c r="W1165" s="39"/>
      <c r="X1165" s="39"/>
      <c r="Y1165" s="39"/>
      <c r="Z1165" s="39"/>
      <c r="AA1165" s="39"/>
      <c r="AB1165" s="39"/>
      <c r="AC1165" s="39"/>
      <c r="AD1165" s="39"/>
      <c r="AE1165" s="39"/>
      <c r="AR1165" s="230" t="s">
        <v>295</v>
      </c>
      <c r="AT1165" s="230" t="s">
        <v>168</v>
      </c>
      <c r="AU1165" s="230" t="s">
        <v>87</v>
      </c>
      <c r="AY1165" s="18" t="s">
        <v>165</v>
      </c>
      <c r="BE1165" s="231">
        <f>IF(N1165="základní",J1165,0)</f>
        <v>0</v>
      </c>
      <c r="BF1165" s="231">
        <f>IF(N1165="snížená",J1165,0)</f>
        <v>0</v>
      </c>
      <c r="BG1165" s="231">
        <f>IF(N1165="zákl. přenesená",J1165,0)</f>
        <v>0</v>
      </c>
      <c r="BH1165" s="231">
        <f>IF(N1165="sníž. přenesená",J1165,0)</f>
        <v>0</v>
      </c>
      <c r="BI1165" s="231">
        <f>IF(N1165="nulová",J1165,0)</f>
        <v>0</v>
      </c>
      <c r="BJ1165" s="18" t="s">
        <v>85</v>
      </c>
      <c r="BK1165" s="231">
        <f>ROUND(I1165*H1165,2)</f>
        <v>0</v>
      </c>
      <c r="BL1165" s="18" t="s">
        <v>295</v>
      </c>
      <c r="BM1165" s="230" t="s">
        <v>1330</v>
      </c>
    </row>
    <row r="1166" s="2" customFormat="1">
      <c r="A1166" s="39"/>
      <c r="B1166" s="40"/>
      <c r="C1166" s="41"/>
      <c r="D1166" s="232" t="s">
        <v>175</v>
      </c>
      <c r="E1166" s="41"/>
      <c r="F1166" s="233" t="s">
        <v>1331</v>
      </c>
      <c r="G1166" s="41"/>
      <c r="H1166" s="41"/>
      <c r="I1166" s="137"/>
      <c r="J1166" s="41"/>
      <c r="K1166" s="41"/>
      <c r="L1166" s="45"/>
      <c r="M1166" s="234"/>
      <c r="N1166" s="235"/>
      <c r="O1166" s="85"/>
      <c r="P1166" s="85"/>
      <c r="Q1166" s="85"/>
      <c r="R1166" s="85"/>
      <c r="S1166" s="85"/>
      <c r="T1166" s="86"/>
      <c r="U1166" s="39"/>
      <c r="V1166" s="39"/>
      <c r="W1166" s="39"/>
      <c r="X1166" s="39"/>
      <c r="Y1166" s="39"/>
      <c r="Z1166" s="39"/>
      <c r="AA1166" s="39"/>
      <c r="AB1166" s="39"/>
      <c r="AC1166" s="39"/>
      <c r="AD1166" s="39"/>
      <c r="AE1166" s="39"/>
      <c r="AT1166" s="18" t="s">
        <v>175</v>
      </c>
      <c r="AU1166" s="18" t="s">
        <v>87</v>
      </c>
    </row>
    <row r="1167" s="13" customFormat="1">
      <c r="A1167" s="13"/>
      <c r="B1167" s="236"/>
      <c r="C1167" s="237"/>
      <c r="D1167" s="232" t="s">
        <v>177</v>
      </c>
      <c r="E1167" s="238" t="s">
        <v>40</v>
      </c>
      <c r="F1167" s="239" t="s">
        <v>1319</v>
      </c>
      <c r="G1167" s="237"/>
      <c r="H1167" s="238" t="s">
        <v>40</v>
      </c>
      <c r="I1167" s="240"/>
      <c r="J1167" s="237"/>
      <c r="K1167" s="237"/>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177</v>
      </c>
      <c r="AU1167" s="245" t="s">
        <v>87</v>
      </c>
      <c r="AV1167" s="13" t="s">
        <v>85</v>
      </c>
      <c r="AW1167" s="13" t="s">
        <v>38</v>
      </c>
      <c r="AX1167" s="13" t="s">
        <v>77</v>
      </c>
      <c r="AY1167" s="245" t="s">
        <v>165</v>
      </c>
    </row>
    <row r="1168" s="13" customFormat="1">
      <c r="A1168" s="13"/>
      <c r="B1168" s="236"/>
      <c r="C1168" s="237"/>
      <c r="D1168" s="232" t="s">
        <v>177</v>
      </c>
      <c r="E1168" s="238" t="s">
        <v>40</v>
      </c>
      <c r="F1168" s="239" t="s">
        <v>208</v>
      </c>
      <c r="G1168" s="237"/>
      <c r="H1168" s="238" t="s">
        <v>40</v>
      </c>
      <c r="I1168" s="240"/>
      <c r="J1168" s="237"/>
      <c r="K1168" s="237"/>
      <c r="L1168" s="241"/>
      <c r="M1168" s="242"/>
      <c r="N1168" s="243"/>
      <c r="O1168" s="243"/>
      <c r="P1168" s="243"/>
      <c r="Q1168" s="243"/>
      <c r="R1168" s="243"/>
      <c r="S1168" s="243"/>
      <c r="T1168" s="244"/>
      <c r="U1168" s="13"/>
      <c r="V1168" s="13"/>
      <c r="W1168" s="13"/>
      <c r="X1168" s="13"/>
      <c r="Y1168" s="13"/>
      <c r="Z1168" s="13"/>
      <c r="AA1168" s="13"/>
      <c r="AB1168" s="13"/>
      <c r="AC1168" s="13"/>
      <c r="AD1168" s="13"/>
      <c r="AE1168" s="13"/>
      <c r="AT1168" s="245" t="s">
        <v>177</v>
      </c>
      <c r="AU1168" s="245" t="s">
        <v>87</v>
      </c>
      <c r="AV1168" s="13" t="s">
        <v>85</v>
      </c>
      <c r="AW1168" s="13" t="s">
        <v>38</v>
      </c>
      <c r="AX1168" s="13" t="s">
        <v>77</v>
      </c>
      <c r="AY1168" s="245" t="s">
        <v>165</v>
      </c>
    </row>
    <row r="1169" s="14" customFormat="1">
      <c r="A1169" s="14"/>
      <c r="B1169" s="246"/>
      <c r="C1169" s="247"/>
      <c r="D1169" s="232" t="s">
        <v>177</v>
      </c>
      <c r="E1169" s="248" t="s">
        <v>40</v>
      </c>
      <c r="F1169" s="249" t="s">
        <v>209</v>
      </c>
      <c r="G1169" s="247"/>
      <c r="H1169" s="250">
        <v>3</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177</v>
      </c>
      <c r="AU1169" s="256" t="s">
        <v>87</v>
      </c>
      <c r="AV1169" s="14" t="s">
        <v>87</v>
      </c>
      <c r="AW1169" s="14" t="s">
        <v>38</v>
      </c>
      <c r="AX1169" s="14" t="s">
        <v>77</v>
      </c>
      <c r="AY1169" s="256" t="s">
        <v>165</v>
      </c>
    </row>
    <row r="1170" s="13" customFormat="1">
      <c r="A1170" s="13"/>
      <c r="B1170" s="236"/>
      <c r="C1170" s="237"/>
      <c r="D1170" s="232" t="s">
        <v>177</v>
      </c>
      <c r="E1170" s="238" t="s">
        <v>40</v>
      </c>
      <c r="F1170" s="239" t="s">
        <v>210</v>
      </c>
      <c r="G1170" s="237"/>
      <c r="H1170" s="238" t="s">
        <v>40</v>
      </c>
      <c r="I1170" s="240"/>
      <c r="J1170" s="237"/>
      <c r="K1170" s="237"/>
      <c r="L1170" s="241"/>
      <c r="M1170" s="242"/>
      <c r="N1170" s="243"/>
      <c r="O1170" s="243"/>
      <c r="P1170" s="243"/>
      <c r="Q1170" s="243"/>
      <c r="R1170" s="243"/>
      <c r="S1170" s="243"/>
      <c r="T1170" s="244"/>
      <c r="U1170" s="13"/>
      <c r="V1170" s="13"/>
      <c r="W1170" s="13"/>
      <c r="X1170" s="13"/>
      <c r="Y1170" s="13"/>
      <c r="Z1170" s="13"/>
      <c r="AA1170" s="13"/>
      <c r="AB1170" s="13"/>
      <c r="AC1170" s="13"/>
      <c r="AD1170" s="13"/>
      <c r="AE1170" s="13"/>
      <c r="AT1170" s="245" t="s">
        <v>177</v>
      </c>
      <c r="AU1170" s="245" t="s">
        <v>87</v>
      </c>
      <c r="AV1170" s="13" t="s">
        <v>85</v>
      </c>
      <c r="AW1170" s="13" t="s">
        <v>38</v>
      </c>
      <c r="AX1170" s="13" t="s">
        <v>77</v>
      </c>
      <c r="AY1170" s="245" t="s">
        <v>165</v>
      </c>
    </row>
    <row r="1171" s="14" customFormat="1">
      <c r="A1171" s="14"/>
      <c r="B1171" s="246"/>
      <c r="C1171" s="247"/>
      <c r="D1171" s="232" t="s">
        <v>177</v>
      </c>
      <c r="E1171" s="248" t="s">
        <v>40</v>
      </c>
      <c r="F1171" s="249" t="s">
        <v>211</v>
      </c>
      <c r="G1171" s="247"/>
      <c r="H1171" s="250">
        <v>2.2999999999999998</v>
      </c>
      <c r="I1171" s="251"/>
      <c r="J1171" s="247"/>
      <c r="K1171" s="247"/>
      <c r="L1171" s="252"/>
      <c r="M1171" s="253"/>
      <c r="N1171" s="254"/>
      <c r="O1171" s="254"/>
      <c r="P1171" s="254"/>
      <c r="Q1171" s="254"/>
      <c r="R1171" s="254"/>
      <c r="S1171" s="254"/>
      <c r="T1171" s="255"/>
      <c r="U1171" s="14"/>
      <c r="V1171" s="14"/>
      <c r="W1171" s="14"/>
      <c r="X1171" s="14"/>
      <c r="Y1171" s="14"/>
      <c r="Z1171" s="14"/>
      <c r="AA1171" s="14"/>
      <c r="AB1171" s="14"/>
      <c r="AC1171" s="14"/>
      <c r="AD1171" s="14"/>
      <c r="AE1171" s="14"/>
      <c r="AT1171" s="256" t="s">
        <v>177</v>
      </c>
      <c r="AU1171" s="256" t="s">
        <v>87</v>
      </c>
      <c r="AV1171" s="14" t="s">
        <v>87</v>
      </c>
      <c r="AW1171" s="14" t="s">
        <v>38</v>
      </c>
      <c r="AX1171" s="14" t="s">
        <v>77</v>
      </c>
      <c r="AY1171" s="256" t="s">
        <v>165</v>
      </c>
    </row>
    <row r="1172" s="13" customFormat="1">
      <c r="A1172" s="13"/>
      <c r="B1172" s="236"/>
      <c r="C1172" s="237"/>
      <c r="D1172" s="232" t="s">
        <v>177</v>
      </c>
      <c r="E1172" s="238" t="s">
        <v>40</v>
      </c>
      <c r="F1172" s="239" t="s">
        <v>212</v>
      </c>
      <c r="G1172" s="237"/>
      <c r="H1172" s="238" t="s">
        <v>40</v>
      </c>
      <c r="I1172" s="240"/>
      <c r="J1172" s="237"/>
      <c r="K1172" s="237"/>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177</v>
      </c>
      <c r="AU1172" s="245" t="s">
        <v>87</v>
      </c>
      <c r="AV1172" s="13" t="s">
        <v>85</v>
      </c>
      <c r="AW1172" s="13" t="s">
        <v>38</v>
      </c>
      <c r="AX1172" s="13" t="s">
        <v>77</v>
      </c>
      <c r="AY1172" s="245" t="s">
        <v>165</v>
      </c>
    </row>
    <row r="1173" s="14" customFormat="1">
      <c r="A1173" s="14"/>
      <c r="B1173" s="246"/>
      <c r="C1173" s="247"/>
      <c r="D1173" s="232" t="s">
        <v>177</v>
      </c>
      <c r="E1173" s="248" t="s">
        <v>40</v>
      </c>
      <c r="F1173" s="249" t="s">
        <v>213</v>
      </c>
      <c r="G1173" s="247"/>
      <c r="H1173" s="250">
        <v>10.1</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177</v>
      </c>
      <c r="AU1173" s="256" t="s">
        <v>87</v>
      </c>
      <c r="AV1173" s="14" t="s">
        <v>87</v>
      </c>
      <c r="AW1173" s="14" t="s">
        <v>38</v>
      </c>
      <c r="AX1173" s="14" t="s">
        <v>77</v>
      </c>
      <c r="AY1173" s="256" t="s">
        <v>165</v>
      </c>
    </row>
    <row r="1174" s="13" customFormat="1">
      <c r="A1174" s="13"/>
      <c r="B1174" s="236"/>
      <c r="C1174" s="237"/>
      <c r="D1174" s="232" t="s">
        <v>177</v>
      </c>
      <c r="E1174" s="238" t="s">
        <v>40</v>
      </c>
      <c r="F1174" s="239" t="s">
        <v>214</v>
      </c>
      <c r="G1174" s="237"/>
      <c r="H1174" s="238" t="s">
        <v>40</v>
      </c>
      <c r="I1174" s="240"/>
      <c r="J1174" s="237"/>
      <c r="K1174" s="237"/>
      <c r="L1174" s="241"/>
      <c r="M1174" s="242"/>
      <c r="N1174" s="243"/>
      <c r="O1174" s="243"/>
      <c r="P1174" s="243"/>
      <c r="Q1174" s="243"/>
      <c r="R1174" s="243"/>
      <c r="S1174" s="243"/>
      <c r="T1174" s="244"/>
      <c r="U1174" s="13"/>
      <c r="V1174" s="13"/>
      <c r="W1174" s="13"/>
      <c r="X1174" s="13"/>
      <c r="Y1174" s="13"/>
      <c r="Z1174" s="13"/>
      <c r="AA1174" s="13"/>
      <c r="AB1174" s="13"/>
      <c r="AC1174" s="13"/>
      <c r="AD1174" s="13"/>
      <c r="AE1174" s="13"/>
      <c r="AT1174" s="245" t="s">
        <v>177</v>
      </c>
      <c r="AU1174" s="245" t="s">
        <v>87</v>
      </c>
      <c r="AV1174" s="13" t="s">
        <v>85</v>
      </c>
      <c r="AW1174" s="13" t="s">
        <v>38</v>
      </c>
      <c r="AX1174" s="13" t="s">
        <v>77</v>
      </c>
      <c r="AY1174" s="245" t="s">
        <v>165</v>
      </c>
    </row>
    <row r="1175" s="14" customFormat="1">
      <c r="A1175" s="14"/>
      <c r="B1175" s="246"/>
      <c r="C1175" s="247"/>
      <c r="D1175" s="232" t="s">
        <v>177</v>
      </c>
      <c r="E1175" s="248" t="s">
        <v>40</v>
      </c>
      <c r="F1175" s="249" t="s">
        <v>215</v>
      </c>
      <c r="G1175" s="247"/>
      <c r="H1175" s="250">
        <v>14.4</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177</v>
      </c>
      <c r="AU1175" s="256" t="s">
        <v>87</v>
      </c>
      <c r="AV1175" s="14" t="s">
        <v>87</v>
      </c>
      <c r="AW1175" s="14" t="s">
        <v>38</v>
      </c>
      <c r="AX1175" s="14" t="s">
        <v>77</v>
      </c>
      <c r="AY1175" s="256" t="s">
        <v>165</v>
      </c>
    </row>
    <row r="1176" s="13" customFormat="1">
      <c r="A1176" s="13"/>
      <c r="B1176" s="236"/>
      <c r="C1176" s="237"/>
      <c r="D1176" s="232" t="s">
        <v>177</v>
      </c>
      <c r="E1176" s="238" t="s">
        <v>40</v>
      </c>
      <c r="F1176" s="239" t="s">
        <v>1320</v>
      </c>
      <c r="G1176" s="237"/>
      <c r="H1176" s="238" t="s">
        <v>40</v>
      </c>
      <c r="I1176" s="240"/>
      <c r="J1176" s="237"/>
      <c r="K1176" s="237"/>
      <c r="L1176" s="241"/>
      <c r="M1176" s="242"/>
      <c r="N1176" s="243"/>
      <c r="O1176" s="243"/>
      <c r="P1176" s="243"/>
      <c r="Q1176" s="243"/>
      <c r="R1176" s="243"/>
      <c r="S1176" s="243"/>
      <c r="T1176" s="244"/>
      <c r="U1176" s="13"/>
      <c r="V1176" s="13"/>
      <c r="W1176" s="13"/>
      <c r="X1176" s="13"/>
      <c r="Y1176" s="13"/>
      <c r="Z1176" s="13"/>
      <c r="AA1176" s="13"/>
      <c r="AB1176" s="13"/>
      <c r="AC1176" s="13"/>
      <c r="AD1176" s="13"/>
      <c r="AE1176" s="13"/>
      <c r="AT1176" s="245" t="s">
        <v>177</v>
      </c>
      <c r="AU1176" s="245" t="s">
        <v>87</v>
      </c>
      <c r="AV1176" s="13" t="s">
        <v>85</v>
      </c>
      <c r="AW1176" s="13" t="s">
        <v>38</v>
      </c>
      <c r="AX1176" s="13" t="s">
        <v>77</v>
      </c>
      <c r="AY1176" s="245" t="s">
        <v>165</v>
      </c>
    </row>
    <row r="1177" s="13" customFormat="1">
      <c r="A1177" s="13"/>
      <c r="B1177" s="236"/>
      <c r="C1177" s="237"/>
      <c r="D1177" s="232" t="s">
        <v>177</v>
      </c>
      <c r="E1177" s="238" t="s">
        <v>40</v>
      </c>
      <c r="F1177" s="239" t="s">
        <v>1319</v>
      </c>
      <c r="G1177" s="237"/>
      <c r="H1177" s="238" t="s">
        <v>40</v>
      </c>
      <c r="I1177" s="240"/>
      <c r="J1177" s="237"/>
      <c r="K1177" s="237"/>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177</v>
      </c>
      <c r="AU1177" s="245" t="s">
        <v>87</v>
      </c>
      <c r="AV1177" s="13" t="s">
        <v>85</v>
      </c>
      <c r="AW1177" s="13" t="s">
        <v>38</v>
      </c>
      <c r="AX1177" s="13" t="s">
        <v>77</v>
      </c>
      <c r="AY1177" s="245" t="s">
        <v>165</v>
      </c>
    </row>
    <row r="1178" s="13" customFormat="1">
      <c r="A1178" s="13"/>
      <c r="B1178" s="236"/>
      <c r="C1178" s="237"/>
      <c r="D1178" s="232" t="s">
        <v>177</v>
      </c>
      <c r="E1178" s="238" t="s">
        <v>40</v>
      </c>
      <c r="F1178" s="239" t="s">
        <v>208</v>
      </c>
      <c r="G1178" s="237"/>
      <c r="H1178" s="238" t="s">
        <v>40</v>
      </c>
      <c r="I1178" s="240"/>
      <c r="J1178" s="237"/>
      <c r="K1178" s="237"/>
      <c r="L1178" s="241"/>
      <c r="M1178" s="242"/>
      <c r="N1178" s="243"/>
      <c r="O1178" s="243"/>
      <c r="P1178" s="243"/>
      <c r="Q1178" s="243"/>
      <c r="R1178" s="243"/>
      <c r="S1178" s="243"/>
      <c r="T1178" s="244"/>
      <c r="U1178" s="13"/>
      <c r="V1178" s="13"/>
      <c r="W1178" s="13"/>
      <c r="X1178" s="13"/>
      <c r="Y1178" s="13"/>
      <c r="Z1178" s="13"/>
      <c r="AA1178" s="13"/>
      <c r="AB1178" s="13"/>
      <c r="AC1178" s="13"/>
      <c r="AD1178" s="13"/>
      <c r="AE1178" s="13"/>
      <c r="AT1178" s="245" t="s">
        <v>177</v>
      </c>
      <c r="AU1178" s="245" t="s">
        <v>87</v>
      </c>
      <c r="AV1178" s="13" t="s">
        <v>85</v>
      </c>
      <c r="AW1178" s="13" t="s">
        <v>38</v>
      </c>
      <c r="AX1178" s="13" t="s">
        <v>77</v>
      </c>
      <c r="AY1178" s="245" t="s">
        <v>165</v>
      </c>
    </row>
    <row r="1179" s="14" customFormat="1">
      <c r="A1179" s="14"/>
      <c r="B1179" s="246"/>
      <c r="C1179" s="247"/>
      <c r="D1179" s="232" t="s">
        <v>177</v>
      </c>
      <c r="E1179" s="248" t="s">
        <v>40</v>
      </c>
      <c r="F1179" s="249" t="s">
        <v>369</v>
      </c>
      <c r="G1179" s="247"/>
      <c r="H1179" s="250">
        <v>1.6779999999999999</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177</v>
      </c>
      <c r="AU1179" s="256" t="s">
        <v>87</v>
      </c>
      <c r="AV1179" s="14" t="s">
        <v>87</v>
      </c>
      <c r="AW1179" s="14" t="s">
        <v>38</v>
      </c>
      <c r="AX1179" s="14" t="s">
        <v>77</v>
      </c>
      <c r="AY1179" s="256" t="s">
        <v>165</v>
      </c>
    </row>
    <row r="1180" s="14" customFormat="1">
      <c r="A1180" s="14"/>
      <c r="B1180" s="246"/>
      <c r="C1180" s="247"/>
      <c r="D1180" s="232" t="s">
        <v>177</v>
      </c>
      <c r="E1180" s="248" t="s">
        <v>40</v>
      </c>
      <c r="F1180" s="249" t="s">
        <v>370</v>
      </c>
      <c r="G1180" s="247"/>
      <c r="H1180" s="250">
        <v>0.45000000000000001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177</v>
      </c>
      <c r="AU1180" s="256" t="s">
        <v>87</v>
      </c>
      <c r="AV1180" s="14" t="s">
        <v>87</v>
      </c>
      <c r="AW1180" s="14" t="s">
        <v>38</v>
      </c>
      <c r="AX1180" s="14" t="s">
        <v>77</v>
      </c>
      <c r="AY1180" s="256" t="s">
        <v>165</v>
      </c>
    </row>
    <row r="1181" s="13" customFormat="1">
      <c r="A1181" s="13"/>
      <c r="B1181" s="236"/>
      <c r="C1181" s="237"/>
      <c r="D1181" s="232" t="s">
        <v>177</v>
      </c>
      <c r="E1181" s="238" t="s">
        <v>40</v>
      </c>
      <c r="F1181" s="239" t="s">
        <v>210</v>
      </c>
      <c r="G1181" s="237"/>
      <c r="H1181" s="238" t="s">
        <v>40</v>
      </c>
      <c r="I1181" s="240"/>
      <c r="J1181" s="237"/>
      <c r="K1181" s="237"/>
      <c r="L1181" s="241"/>
      <c r="M1181" s="242"/>
      <c r="N1181" s="243"/>
      <c r="O1181" s="243"/>
      <c r="P1181" s="243"/>
      <c r="Q1181" s="243"/>
      <c r="R1181" s="243"/>
      <c r="S1181" s="243"/>
      <c r="T1181" s="244"/>
      <c r="U1181" s="13"/>
      <c r="V1181" s="13"/>
      <c r="W1181" s="13"/>
      <c r="X1181" s="13"/>
      <c r="Y1181" s="13"/>
      <c r="Z1181" s="13"/>
      <c r="AA1181" s="13"/>
      <c r="AB1181" s="13"/>
      <c r="AC1181" s="13"/>
      <c r="AD1181" s="13"/>
      <c r="AE1181" s="13"/>
      <c r="AT1181" s="245" t="s">
        <v>177</v>
      </c>
      <c r="AU1181" s="245" t="s">
        <v>87</v>
      </c>
      <c r="AV1181" s="13" t="s">
        <v>85</v>
      </c>
      <c r="AW1181" s="13" t="s">
        <v>38</v>
      </c>
      <c r="AX1181" s="13" t="s">
        <v>77</v>
      </c>
      <c r="AY1181" s="245" t="s">
        <v>165</v>
      </c>
    </row>
    <row r="1182" s="14" customFormat="1">
      <c r="A1182" s="14"/>
      <c r="B1182" s="246"/>
      <c r="C1182" s="247"/>
      <c r="D1182" s="232" t="s">
        <v>177</v>
      </c>
      <c r="E1182" s="248" t="s">
        <v>40</v>
      </c>
      <c r="F1182" s="249" t="s">
        <v>371</v>
      </c>
      <c r="G1182" s="247"/>
      <c r="H1182" s="250">
        <v>2.0150000000000001</v>
      </c>
      <c r="I1182" s="251"/>
      <c r="J1182" s="247"/>
      <c r="K1182" s="247"/>
      <c r="L1182" s="252"/>
      <c r="M1182" s="253"/>
      <c r="N1182" s="254"/>
      <c r="O1182" s="254"/>
      <c r="P1182" s="254"/>
      <c r="Q1182" s="254"/>
      <c r="R1182" s="254"/>
      <c r="S1182" s="254"/>
      <c r="T1182" s="255"/>
      <c r="U1182" s="14"/>
      <c r="V1182" s="14"/>
      <c r="W1182" s="14"/>
      <c r="X1182" s="14"/>
      <c r="Y1182" s="14"/>
      <c r="Z1182" s="14"/>
      <c r="AA1182" s="14"/>
      <c r="AB1182" s="14"/>
      <c r="AC1182" s="14"/>
      <c r="AD1182" s="14"/>
      <c r="AE1182" s="14"/>
      <c r="AT1182" s="256" t="s">
        <v>177</v>
      </c>
      <c r="AU1182" s="256" t="s">
        <v>87</v>
      </c>
      <c r="AV1182" s="14" t="s">
        <v>87</v>
      </c>
      <c r="AW1182" s="14" t="s">
        <v>38</v>
      </c>
      <c r="AX1182" s="14" t="s">
        <v>77</v>
      </c>
      <c r="AY1182" s="256" t="s">
        <v>165</v>
      </c>
    </row>
    <row r="1183" s="13" customFormat="1">
      <c r="A1183" s="13"/>
      <c r="B1183" s="236"/>
      <c r="C1183" s="237"/>
      <c r="D1183" s="232" t="s">
        <v>177</v>
      </c>
      <c r="E1183" s="238" t="s">
        <v>40</v>
      </c>
      <c r="F1183" s="239" t="s">
        <v>214</v>
      </c>
      <c r="G1183" s="237"/>
      <c r="H1183" s="238" t="s">
        <v>40</v>
      </c>
      <c r="I1183" s="240"/>
      <c r="J1183" s="237"/>
      <c r="K1183" s="237"/>
      <c r="L1183" s="241"/>
      <c r="M1183" s="242"/>
      <c r="N1183" s="243"/>
      <c r="O1183" s="243"/>
      <c r="P1183" s="243"/>
      <c r="Q1183" s="243"/>
      <c r="R1183" s="243"/>
      <c r="S1183" s="243"/>
      <c r="T1183" s="244"/>
      <c r="U1183" s="13"/>
      <c r="V1183" s="13"/>
      <c r="W1183" s="13"/>
      <c r="X1183" s="13"/>
      <c r="Y1183" s="13"/>
      <c r="Z1183" s="13"/>
      <c r="AA1183" s="13"/>
      <c r="AB1183" s="13"/>
      <c r="AC1183" s="13"/>
      <c r="AD1183" s="13"/>
      <c r="AE1183" s="13"/>
      <c r="AT1183" s="245" t="s">
        <v>177</v>
      </c>
      <c r="AU1183" s="245" t="s">
        <v>87</v>
      </c>
      <c r="AV1183" s="13" t="s">
        <v>85</v>
      </c>
      <c r="AW1183" s="13" t="s">
        <v>38</v>
      </c>
      <c r="AX1183" s="13" t="s">
        <v>77</v>
      </c>
      <c r="AY1183" s="245" t="s">
        <v>165</v>
      </c>
    </row>
    <row r="1184" s="14" customFormat="1">
      <c r="A1184" s="14"/>
      <c r="B1184" s="246"/>
      <c r="C1184" s="247"/>
      <c r="D1184" s="232" t="s">
        <v>177</v>
      </c>
      <c r="E1184" s="248" t="s">
        <v>40</v>
      </c>
      <c r="F1184" s="249" t="s">
        <v>372</v>
      </c>
      <c r="G1184" s="247"/>
      <c r="H1184" s="250">
        <v>14.438000000000001</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177</v>
      </c>
      <c r="AU1184" s="256" t="s">
        <v>87</v>
      </c>
      <c r="AV1184" s="14" t="s">
        <v>87</v>
      </c>
      <c r="AW1184" s="14" t="s">
        <v>38</v>
      </c>
      <c r="AX1184" s="14" t="s">
        <v>77</v>
      </c>
      <c r="AY1184" s="256" t="s">
        <v>165</v>
      </c>
    </row>
    <row r="1185" s="13" customFormat="1">
      <c r="A1185" s="13"/>
      <c r="B1185" s="236"/>
      <c r="C1185" s="237"/>
      <c r="D1185" s="232" t="s">
        <v>177</v>
      </c>
      <c r="E1185" s="238" t="s">
        <v>40</v>
      </c>
      <c r="F1185" s="239" t="s">
        <v>212</v>
      </c>
      <c r="G1185" s="237"/>
      <c r="H1185" s="238" t="s">
        <v>40</v>
      </c>
      <c r="I1185" s="240"/>
      <c r="J1185" s="237"/>
      <c r="K1185" s="237"/>
      <c r="L1185" s="241"/>
      <c r="M1185" s="242"/>
      <c r="N1185" s="243"/>
      <c r="O1185" s="243"/>
      <c r="P1185" s="243"/>
      <c r="Q1185" s="243"/>
      <c r="R1185" s="243"/>
      <c r="S1185" s="243"/>
      <c r="T1185" s="244"/>
      <c r="U1185" s="13"/>
      <c r="V1185" s="13"/>
      <c r="W1185" s="13"/>
      <c r="X1185" s="13"/>
      <c r="Y1185" s="13"/>
      <c r="Z1185" s="13"/>
      <c r="AA1185" s="13"/>
      <c r="AB1185" s="13"/>
      <c r="AC1185" s="13"/>
      <c r="AD1185" s="13"/>
      <c r="AE1185" s="13"/>
      <c r="AT1185" s="245" t="s">
        <v>177</v>
      </c>
      <c r="AU1185" s="245" t="s">
        <v>87</v>
      </c>
      <c r="AV1185" s="13" t="s">
        <v>85</v>
      </c>
      <c r="AW1185" s="13" t="s">
        <v>38</v>
      </c>
      <c r="AX1185" s="13" t="s">
        <v>77</v>
      </c>
      <c r="AY1185" s="245" t="s">
        <v>165</v>
      </c>
    </row>
    <row r="1186" s="14" customFormat="1">
      <c r="A1186" s="14"/>
      <c r="B1186" s="246"/>
      <c r="C1186" s="247"/>
      <c r="D1186" s="232" t="s">
        <v>177</v>
      </c>
      <c r="E1186" s="248" t="s">
        <v>40</v>
      </c>
      <c r="F1186" s="249" t="s">
        <v>373</v>
      </c>
      <c r="G1186" s="247"/>
      <c r="H1186" s="250">
        <v>11.531000000000001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177</v>
      </c>
      <c r="AU1186" s="256" t="s">
        <v>87</v>
      </c>
      <c r="AV1186" s="14" t="s">
        <v>87</v>
      </c>
      <c r="AW1186" s="14" t="s">
        <v>38</v>
      </c>
      <c r="AX1186" s="14" t="s">
        <v>77</v>
      </c>
      <c r="AY1186" s="256" t="s">
        <v>165</v>
      </c>
    </row>
    <row r="1187" s="13" customFormat="1">
      <c r="A1187" s="13"/>
      <c r="B1187" s="236"/>
      <c r="C1187" s="237"/>
      <c r="D1187" s="232" t="s">
        <v>177</v>
      </c>
      <c r="E1187" s="238" t="s">
        <v>40</v>
      </c>
      <c r="F1187" s="239" t="s">
        <v>1320</v>
      </c>
      <c r="G1187" s="237"/>
      <c r="H1187" s="238" t="s">
        <v>40</v>
      </c>
      <c r="I1187" s="240"/>
      <c r="J1187" s="237"/>
      <c r="K1187" s="237"/>
      <c r="L1187" s="241"/>
      <c r="M1187" s="242"/>
      <c r="N1187" s="243"/>
      <c r="O1187" s="243"/>
      <c r="P1187" s="243"/>
      <c r="Q1187" s="243"/>
      <c r="R1187" s="243"/>
      <c r="S1187" s="243"/>
      <c r="T1187" s="244"/>
      <c r="U1187" s="13"/>
      <c r="V1187" s="13"/>
      <c r="W1187" s="13"/>
      <c r="X1187" s="13"/>
      <c r="Y1187" s="13"/>
      <c r="Z1187" s="13"/>
      <c r="AA1187" s="13"/>
      <c r="AB1187" s="13"/>
      <c r="AC1187" s="13"/>
      <c r="AD1187" s="13"/>
      <c r="AE1187" s="13"/>
      <c r="AT1187" s="245" t="s">
        <v>177</v>
      </c>
      <c r="AU1187" s="245" t="s">
        <v>87</v>
      </c>
      <c r="AV1187" s="13" t="s">
        <v>85</v>
      </c>
      <c r="AW1187" s="13" t="s">
        <v>38</v>
      </c>
      <c r="AX1187" s="13" t="s">
        <v>77</v>
      </c>
      <c r="AY1187" s="245" t="s">
        <v>165</v>
      </c>
    </row>
    <row r="1188" s="13" customFormat="1">
      <c r="A1188" s="13"/>
      <c r="B1188" s="236"/>
      <c r="C1188" s="237"/>
      <c r="D1188" s="232" t="s">
        <v>177</v>
      </c>
      <c r="E1188" s="238" t="s">
        <v>40</v>
      </c>
      <c r="F1188" s="239" t="s">
        <v>208</v>
      </c>
      <c r="G1188" s="237"/>
      <c r="H1188" s="238" t="s">
        <v>40</v>
      </c>
      <c r="I1188" s="240"/>
      <c r="J1188" s="237"/>
      <c r="K1188" s="237"/>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177</v>
      </c>
      <c r="AU1188" s="245" t="s">
        <v>87</v>
      </c>
      <c r="AV1188" s="13" t="s">
        <v>85</v>
      </c>
      <c r="AW1188" s="13" t="s">
        <v>38</v>
      </c>
      <c r="AX1188" s="13" t="s">
        <v>77</v>
      </c>
      <c r="AY1188" s="245" t="s">
        <v>165</v>
      </c>
    </row>
    <row r="1189" s="14" customFormat="1">
      <c r="A1189" s="14"/>
      <c r="B1189" s="246"/>
      <c r="C1189" s="247"/>
      <c r="D1189" s="232" t="s">
        <v>177</v>
      </c>
      <c r="E1189" s="248" t="s">
        <v>40</v>
      </c>
      <c r="F1189" s="249" t="s">
        <v>379</v>
      </c>
      <c r="G1189" s="247"/>
      <c r="H1189" s="250">
        <v>16.271999999999998</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177</v>
      </c>
      <c r="AU1189" s="256" t="s">
        <v>87</v>
      </c>
      <c r="AV1189" s="14" t="s">
        <v>87</v>
      </c>
      <c r="AW1189" s="14" t="s">
        <v>38</v>
      </c>
      <c r="AX1189" s="14" t="s">
        <v>77</v>
      </c>
      <c r="AY1189" s="256" t="s">
        <v>165</v>
      </c>
    </row>
    <row r="1190" s="14" customFormat="1">
      <c r="A1190" s="14"/>
      <c r="B1190" s="246"/>
      <c r="C1190" s="247"/>
      <c r="D1190" s="232" t="s">
        <v>177</v>
      </c>
      <c r="E1190" s="248" t="s">
        <v>40</v>
      </c>
      <c r="F1190" s="249" t="s">
        <v>380</v>
      </c>
      <c r="G1190" s="247"/>
      <c r="H1190" s="250">
        <v>-4.7279999999999998</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177</v>
      </c>
      <c r="AU1190" s="256" t="s">
        <v>87</v>
      </c>
      <c r="AV1190" s="14" t="s">
        <v>87</v>
      </c>
      <c r="AW1190" s="14" t="s">
        <v>38</v>
      </c>
      <c r="AX1190" s="14" t="s">
        <v>77</v>
      </c>
      <c r="AY1190" s="256" t="s">
        <v>165</v>
      </c>
    </row>
    <row r="1191" s="14" customFormat="1">
      <c r="A1191" s="14"/>
      <c r="B1191" s="246"/>
      <c r="C1191" s="247"/>
      <c r="D1191" s="232" t="s">
        <v>177</v>
      </c>
      <c r="E1191" s="248" t="s">
        <v>40</v>
      </c>
      <c r="F1191" s="249" t="s">
        <v>183</v>
      </c>
      <c r="G1191" s="247"/>
      <c r="H1191" s="250">
        <v>-1.379</v>
      </c>
      <c r="I1191" s="251"/>
      <c r="J1191" s="247"/>
      <c r="K1191" s="247"/>
      <c r="L1191" s="252"/>
      <c r="M1191" s="253"/>
      <c r="N1191" s="254"/>
      <c r="O1191" s="254"/>
      <c r="P1191" s="254"/>
      <c r="Q1191" s="254"/>
      <c r="R1191" s="254"/>
      <c r="S1191" s="254"/>
      <c r="T1191" s="255"/>
      <c r="U1191" s="14"/>
      <c r="V1191" s="14"/>
      <c r="W1191" s="14"/>
      <c r="X1191" s="14"/>
      <c r="Y1191" s="14"/>
      <c r="Z1191" s="14"/>
      <c r="AA1191" s="14"/>
      <c r="AB1191" s="14"/>
      <c r="AC1191" s="14"/>
      <c r="AD1191" s="14"/>
      <c r="AE1191" s="14"/>
      <c r="AT1191" s="256" t="s">
        <v>177</v>
      </c>
      <c r="AU1191" s="256" t="s">
        <v>87</v>
      </c>
      <c r="AV1191" s="14" t="s">
        <v>87</v>
      </c>
      <c r="AW1191" s="14" t="s">
        <v>38</v>
      </c>
      <c r="AX1191" s="14" t="s">
        <v>77</v>
      </c>
      <c r="AY1191" s="256" t="s">
        <v>165</v>
      </c>
    </row>
    <row r="1192" s="13" customFormat="1">
      <c r="A1192" s="13"/>
      <c r="B1192" s="236"/>
      <c r="C1192" s="237"/>
      <c r="D1192" s="232" t="s">
        <v>177</v>
      </c>
      <c r="E1192" s="238" t="s">
        <v>40</v>
      </c>
      <c r="F1192" s="239" t="s">
        <v>210</v>
      </c>
      <c r="G1192" s="237"/>
      <c r="H1192" s="238" t="s">
        <v>40</v>
      </c>
      <c r="I1192" s="240"/>
      <c r="J1192" s="237"/>
      <c r="K1192" s="237"/>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177</v>
      </c>
      <c r="AU1192" s="245" t="s">
        <v>87</v>
      </c>
      <c r="AV1192" s="13" t="s">
        <v>85</v>
      </c>
      <c r="AW1192" s="13" t="s">
        <v>38</v>
      </c>
      <c r="AX1192" s="13" t="s">
        <v>77</v>
      </c>
      <c r="AY1192" s="245" t="s">
        <v>165</v>
      </c>
    </row>
    <row r="1193" s="14" customFormat="1">
      <c r="A1193" s="14"/>
      <c r="B1193" s="246"/>
      <c r="C1193" s="247"/>
      <c r="D1193" s="232" t="s">
        <v>177</v>
      </c>
      <c r="E1193" s="248" t="s">
        <v>40</v>
      </c>
      <c r="F1193" s="249" t="s">
        <v>381</v>
      </c>
      <c r="G1193" s="247"/>
      <c r="H1193" s="250">
        <v>15.247999999999999</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177</v>
      </c>
      <c r="AU1193" s="256" t="s">
        <v>87</v>
      </c>
      <c r="AV1193" s="14" t="s">
        <v>87</v>
      </c>
      <c r="AW1193" s="14" t="s">
        <v>38</v>
      </c>
      <c r="AX1193" s="14" t="s">
        <v>77</v>
      </c>
      <c r="AY1193" s="256" t="s">
        <v>165</v>
      </c>
    </row>
    <row r="1194" s="14" customFormat="1">
      <c r="A1194" s="14"/>
      <c r="B1194" s="246"/>
      <c r="C1194" s="247"/>
      <c r="D1194" s="232" t="s">
        <v>177</v>
      </c>
      <c r="E1194" s="248" t="s">
        <v>40</v>
      </c>
      <c r="F1194" s="249" t="s">
        <v>183</v>
      </c>
      <c r="G1194" s="247"/>
      <c r="H1194" s="250">
        <v>-1.379</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177</v>
      </c>
      <c r="AU1194" s="256" t="s">
        <v>87</v>
      </c>
      <c r="AV1194" s="14" t="s">
        <v>87</v>
      </c>
      <c r="AW1194" s="14" t="s">
        <v>38</v>
      </c>
      <c r="AX1194" s="14" t="s">
        <v>77</v>
      </c>
      <c r="AY1194" s="256" t="s">
        <v>165</v>
      </c>
    </row>
    <row r="1195" s="13" customFormat="1">
      <c r="A1195" s="13"/>
      <c r="B1195" s="236"/>
      <c r="C1195" s="237"/>
      <c r="D1195" s="232" t="s">
        <v>177</v>
      </c>
      <c r="E1195" s="238" t="s">
        <v>40</v>
      </c>
      <c r="F1195" s="239" t="s">
        <v>214</v>
      </c>
      <c r="G1195" s="237"/>
      <c r="H1195" s="238" t="s">
        <v>40</v>
      </c>
      <c r="I1195" s="240"/>
      <c r="J1195" s="237"/>
      <c r="K1195" s="237"/>
      <c r="L1195" s="241"/>
      <c r="M1195" s="242"/>
      <c r="N1195" s="243"/>
      <c r="O1195" s="243"/>
      <c r="P1195" s="243"/>
      <c r="Q1195" s="243"/>
      <c r="R1195" s="243"/>
      <c r="S1195" s="243"/>
      <c r="T1195" s="244"/>
      <c r="U1195" s="13"/>
      <c r="V1195" s="13"/>
      <c r="W1195" s="13"/>
      <c r="X1195" s="13"/>
      <c r="Y1195" s="13"/>
      <c r="Z1195" s="13"/>
      <c r="AA1195" s="13"/>
      <c r="AB1195" s="13"/>
      <c r="AC1195" s="13"/>
      <c r="AD1195" s="13"/>
      <c r="AE1195" s="13"/>
      <c r="AT1195" s="245" t="s">
        <v>177</v>
      </c>
      <c r="AU1195" s="245" t="s">
        <v>87</v>
      </c>
      <c r="AV1195" s="13" t="s">
        <v>85</v>
      </c>
      <c r="AW1195" s="13" t="s">
        <v>38</v>
      </c>
      <c r="AX1195" s="13" t="s">
        <v>77</v>
      </c>
      <c r="AY1195" s="245" t="s">
        <v>165</v>
      </c>
    </row>
    <row r="1196" s="14" customFormat="1">
      <c r="A1196" s="14"/>
      <c r="B1196" s="246"/>
      <c r="C1196" s="247"/>
      <c r="D1196" s="232" t="s">
        <v>177</v>
      </c>
      <c r="E1196" s="248" t="s">
        <v>40</v>
      </c>
      <c r="F1196" s="249" t="s">
        <v>382</v>
      </c>
      <c r="G1196" s="247"/>
      <c r="H1196" s="250">
        <v>42.799999999999997</v>
      </c>
      <c r="I1196" s="251"/>
      <c r="J1196" s="247"/>
      <c r="K1196" s="247"/>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177</v>
      </c>
      <c r="AU1196" s="256" t="s">
        <v>87</v>
      </c>
      <c r="AV1196" s="14" t="s">
        <v>87</v>
      </c>
      <c r="AW1196" s="14" t="s">
        <v>38</v>
      </c>
      <c r="AX1196" s="14" t="s">
        <v>77</v>
      </c>
      <c r="AY1196" s="256" t="s">
        <v>165</v>
      </c>
    </row>
    <row r="1197" s="14" customFormat="1">
      <c r="A1197" s="14"/>
      <c r="B1197" s="246"/>
      <c r="C1197" s="247"/>
      <c r="D1197" s="232" t="s">
        <v>177</v>
      </c>
      <c r="E1197" s="248" t="s">
        <v>40</v>
      </c>
      <c r="F1197" s="249" t="s">
        <v>180</v>
      </c>
      <c r="G1197" s="247"/>
      <c r="H1197" s="250">
        <v>-1.5760000000000001</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177</v>
      </c>
      <c r="AU1197" s="256" t="s">
        <v>87</v>
      </c>
      <c r="AV1197" s="14" t="s">
        <v>87</v>
      </c>
      <c r="AW1197" s="14" t="s">
        <v>38</v>
      </c>
      <c r="AX1197" s="14" t="s">
        <v>77</v>
      </c>
      <c r="AY1197" s="256" t="s">
        <v>165</v>
      </c>
    </row>
    <row r="1198" s="14" customFormat="1">
      <c r="A1198" s="14"/>
      <c r="B1198" s="246"/>
      <c r="C1198" s="247"/>
      <c r="D1198" s="232" t="s">
        <v>177</v>
      </c>
      <c r="E1198" s="248" t="s">
        <v>40</v>
      </c>
      <c r="F1198" s="249" t="s">
        <v>383</v>
      </c>
      <c r="G1198" s="247"/>
      <c r="H1198" s="250">
        <v>-3.7130000000000001</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177</v>
      </c>
      <c r="AU1198" s="256" t="s">
        <v>87</v>
      </c>
      <c r="AV1198" s="14" t="s">
        <v>87</v>
      </c>
      <c r="AW1198" s="14" t="s">
        <v>38</v>
      </c>
      <c r="AX1198" s="14" t="s">
        <v>77</v>
      </c>
      <c r="AY1198" s="256" t="s">
        <v>165</v>
      </c>
    </row>
    <row r="1199" s="14" customFormat="1">
      <c r="A1199" s="14"/>
      <c r="B1199" s="246"/>
      <c r="C1199" s="247"/>
      <c r="D1199" s="232" t="s">
        <v>177</v>
      </c>
      <c r="E1199" s="248" t="s">
        <v>40</v>
      </c>
      <c r="F1199" s="249" t="s">
        <v>384</v>
      </c>
      <c r="G1199" s="247"/>
      <c r="H1199" s="250">
        <v>1.665</v>
      </c>
      <c r="I1199" s="251"/>
      <c r="J1199" s="247"/>
      <c r="K1199" s="247"/>
      <c r="L1199" s="252"/>
      <c r="M1199" s="253"/>
      <c r="N1199" s="254"/>
      <c r="O1199" s="254"/>
      <c r="P1199" s="254"/>
      <c r="Q1199" s="254"/>
      <c r="R1199" s="254"/>
      <c r="S1199" s="254"/>
      <c r="T1199" s="255"/>
      <c r="U1199" s="14"/>
      <c r="V1199" s="14"/>
      <c r="W1199" s="14"/>
      <c r="X1199" s="14"/>
      <c r="Y1199" s="14"/>
      <c r="Z1199" s="14"/>
      <c r="AA1199" s="14"/>
      <c r="AB1199" s="14"/>
      <c r="AC1199" s="14"/>
      <c r="AD1199" s="14"/>
      <c r="AE1199" s="14"/>
      <c r="AT1199" s="256" t="s">
        <v>177</v>
      </c>
      <c r="AU1199" s="256" t="s">
        <v>87</v>
      </c>
      <c r="AV1199" s="14" t="s">
        <v>87</v>
      </c>
      <c r="AW1199" s="14" t="s">
        <v>38</v>
      </c>
      <c r="AX1199" s="14" t="s">
        <v>77</v>
      </c>
      <c r="AY1199" s="256" t="s">
        <v>165</v>
      </c>
    </row>
    <row r="1200" s="13" customFormat="1">
      <c r="A1200" s="13"/>
      <c r="B1200" s="236"/>
      <c r="C1200" s="237"/>
      <c r="D1200" s="232" t="s">
        <v>177</v>
      </c>
      <c r="E1200" s="238" t="s">
        <v>40</v>
      </c>
      <c r="F1200" s="239" t="s">
        <v>212</v>
      </c>
      <c r="G1200" s="237"/>
      <c r="H1200" s="238" t="s">
        <v>40</v>
      </c>
      <c r="I1200" s="240"/>
      <c r="J1200" s="237"/>
      <c r="K1200" s="237"/>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177</v>
      </c>
      <c r="AU1200" s="245" t="s">
        <v>87</v>
      </c>
      <c r="AV1200" s="13" t="s">
        <v>85</v>
      </c>
      <c r="AW1200" s="13" t="s">
        <v>38</v>
      </c>
      <c r="AX1200" s="13" t="s">
        <v>77</v>
      </c>
      <c r="AY1200" s="245" t="s">
        <v>165</v>
      </c>
    </row>
    <row r="1201" s="14" customFormat="1">
      <c r="A1201" s="14"/>
      <c r="B1201" s="246"/>
      <c r="C1201" s="247"/>
      <c r="D1201" s="232" t="s">
        <v>177</v>
      </c>
      <c r="E1201" s="248" t="s">
        <v>40</v>
      </c>
      <c r="F1201" s="249" t="s">
        <v>385</v>
      </c>
      <c r="G1201" s="247"/>
      <c r="H1201" s="250">
        <v>36.514000000000003</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177</v>
      </c>
      <c r="AU1201" s="256" t="s">
        <v>87</v>
      </c>
      <c r="AV1201" s="14" t="s">
        <v>87</v>
      </c>
      <c r="AW1201" s="14" t="s">
        <v>38</v>
      </c>
      <c r="AX1201" s="14" t="s">
        <v>77</v>
      </c>
      <c r="AY1201" s="256" t="s">
        <v>165</v>
      </c>
    </row>
    <row r="1202" s="14" customFormat="1">
      <c r="A1202" s="14"/>
      <c r="B1202" s="246"/>
      <c r="C1202" s="247"/>
      <c r="D1202" s="232" t="s">
        <v>177</v>
      </c>
      <c r="E1202" s="248" t="s">
        <v>40</v>
      </c>
      <c r="F1202" s="249" t="s">
        <v>180</v>
      </c>
      <c r="G1202" s="247"/>
      <c r="H1202" s="250">
        <v>-1.5760000000000001</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177</v>
      </c>
      <c r="AU1202" s="256" t="s">
        <v>87</v>
      </c>
      <c r="AV1202" s="14" t="s">
        <v>87</v>
      </c>
      <c r="AW1202" s="14" t="s">
        <v>38</v>
      </c>
      <c r="AX1202" s="14" t="s">
        <v>77</v>
      </c>
      <c r="AY1202" s="256" t="s">
        <v>165</v>
      </c>
    </row>
    <row r="1203" s="14" customFormat="1">
      <c r="A1203" s="14"/>
      <c r="B1203" s="246"/>
      <c r="C1203" s="247"/>
      <c r="D1203" s="232" t="s">
        <v>177</v>
      </c>
      <c r="E1203" s="248" t="s">
        <v>40</v>
      </c>
      <c r="F1203" s="249" t="s">
        <v>383</v>
      </c>
      <c r="G1203" s="247"/>
      <c r="H1203" s="250">
        <v>-3.7130000000000001</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177</v>
      </c>
      <c r="AU1203" s="256" t="s">
        <v>87</v>
      </c>
      <c r="AV1203" s="14" t="s">
        <v>87</v>
      </c>
      <c r="AW1203" s="14" t="s">
        <v>38</v>
      </c>
      <c r="AX1203" s="14" t="s">
        <v>77</v>
      </c>
      <c r="AY1203" s="256" t="s">
        <v>165</v>
      </c>
    </row>
    <row r="1204" s="14" customFormat="1">
      <c r="A1204" s="14"/>
      <c r="B1204" s="246"/>
      <c r="C1204" s="247"/>
      <c r="D1204" s="232" t="s">
        <v>177</v>
      </c>
      <c r="E1204" s="248" t="s">
        <v>40</v>
      </c>
      <c r="F1204" s="249" t="s">
        <v>384</v>
      </c>
      <c r="G1204" s="247"/>
      <c r="H1204" s="250">
        <v>1.665</v>
      </c>
      <c r="I1204" s="251"/>
      <c r="J1204" s="247"/>
      <c r="K1204" s="247"/>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177</v>
      </c>
      <c r="AU1204" s="256" t="s">
        <v>87</v>
      </c>
      <c r="AV1204" s="14" t="s">
        <v>87</v>
      </c>
      <c r="AW1204" s="14" t="s">
        <v>38</v>
      </c>
      <c r="AX1204" s="14" t="s">
        <v>77</v>
      </c>
      <c r="AY1204" s="256" t="s">
        <v>165</v>
      </c>
    </row>
    <row r="1205" s="15" customFormat="1">
      <c r="A1205" s="15"/>
      <c r="B1205" s="257"/>
      <c r="C1205" s="258"/>
      <c r="D1205" s="232" t="s">
        <v>177</v>
      </c>
      <c r="E1205" s="259" t="s">
        <v>40</v>
      </c>
      <c r="F1205" s="260" t="s">
        <v>186</v>
      </c>
      <c r="G1205" s="258"/>
      <c r="H1205" s="261">
        <v>156.01200000000003</v>
      </c>
      <c r="I1205" s="262"/>
      <c r="J1205" s="258"/>
      <c r="K1205" s="258"/>
      <c r="L1205" s="263"/>
      <c r="M1205" s="264"/>
      <c r="N1205" s="265"/>
      <c r="O1205" s="265"/>
      <c r="P1205" s="265"/>
      <c r="Q1205" s="265"/>
      <c r="R1205" s="265"/>
      <c r="S1205" s="265"/>
      <c r="T1205" s="266"/>
      <c r="U1205" s="15"/>
      <c r="V1205" s="15"/>
      <c r="W1205" s="15"/>
      <c r="X1205" s="15"/>
      <c r="Y1205" s="15"/>
      <c r="Z1205" s="15"/>
      <c r="AA1205" s="15"/>
      <c r="AB1205" s="15"/>
      <c r="AC1205" s="15"/>
      <c r="AD1205" s="15"/>
      <c r="AE1205" s="15"/>
      <c r="AT1205" s="267" t="s">
        <v>177</v>
      </c>
      <c r="AU1205" s="267" t="s">
        <v>87</v>
      </c>
      <c r="AV1205" s="15" t="s">
        <v>173</v>
      </c>
      <c r="AW1205" s="15" t="s">
        <v>38</v>
      </c>
      <c r="AX1205" s="15" t="s">
        <v>85</v>
      </c>
      <c r="AY1205" s="267" t="s">
        <v>165</v>
      </c>
    </row>
    <row r="1206" s="2" customFormat="1" ht="24" customHeight="1">
      <c r="A1206" s="39"/>
      <c r="B1206" s="40"/>
      <c r="C1206" s="219" t="s">
        <v>1332</v>
      </c>
      <c r="D1206" s="219" t="s">
        <v>168</v>
      </c>
      <c r="E1206" s="220" t="s">
        <v>1333</v>
      </c>
      <c r="F1206" s="221" t="s">
        <v>1334</v>
      </c>
      <c r="G1206" s="222" t="s">
        <v>171</v>
      </c>
      <c r="H1206" s="223">
        <v>29.800000000000001</v>
      </c>
      <c r="I1206" s="224"/>
      <c r="J1206" s="225">
        <f>ROUND(I1206*H1206,2)</f>
        <v>0</v>
      </c>
      <c r="K1206" s="221" t="s">
        <v>172</v>
      </c>
      <c r="L1206" s="45"/>
      <c r="M1206" s="226" t="s">
        <v>40</v>
      </c>
      <c r="N1206" s="227" t="s">
        <v>48</v>
      </c>
      <c r="O1206" s="85"/>
      <c r="P1206" s="228">
        <f>O1206*H1206</f>
        <v>0</v>
      </c>
      <c r="Q1206" s="228">
        <v>1.0000000000000001E-05</v>
      </c>
      <c r="R1206" s="228">
        <f>Q1206*H1206</f>
        <v>0.00029800000000000003</v>
      </c>
      <c r="S1206" s="228">
        <v>0</v>
      </c>
      <c r="T1206" s="229">
        <f>S1206*H1206</f>
        <v>0</v>
      </c>
      <c r="U1206" s="39"/>
      <c r="V1206" s="39"/>
      <c r="W1206" s="39"/>
      <c r="X1206" s="39"/>
      <c r="Y1206" s="39"/>
      <c r="Z1206" s="39"/>
      <c r="AA1206" s="39"/>
      <c r="AB1206" s="39"/>
      <c r="AC1206" s="39"/>
      <c r="AD1206" s="39"/>
      <c r="AE1206" s="39"/>
      <c r="AR1206" s="230" t="s">
        <v>295</v>
      </c>
      <c r="AT1206" s="230" t="s">
        <v>168</v>
      </c>
      <c r="AU1206" s="230" t="s">
        <v>87</v>
      </c>
      <c r="AY1206" s="18" t="s">
        <v>165</v>
      </c>
      <c r="BE1206" s="231">
        <f>IF(N1206="základní",J1206,0)</f>
        <v>0</v>
      </c>
      <c r="BF1206" s="231">
        <f>IF(N1206="snížená",J1206,0)</f>
        <v>0</v>
      </c>
      <c r="BG1206" s="231">
        <f>IF(N1206="zákl. přenesená",J1206,0)</f>
        <v>0</v>
      </c>
      <c r="BH1206" s="231">
        <f>IF(N1206="sníž. přenesená",J1206,0)</f>
        <v>0</v>
      </c>
      <c r="BI1206" s="231">
        <f>IF(N1206="nulová",J1206,0)</f>
        <v>0</v>
      </c>
      <c r="BJ1206" s="18" t="s">
        <v>85</v>
      </c>
      <c r="BK1206" s="231">
        <f>ROUND(I1206*H1206,2)</f>
        <v>0</v>
      </c>
      <c r="BL1206" s="18" t="s">
        <v>295</v>
      </c>
      <c r="BM1206" s="230" t="s">
        <v>1335</v>
      </c>
    </row>
    <row r="1207" s="2" customFormat="1">
      <c r="A1207" s="39"/>
      <c r="B1207" s="40"/>
      <c r="C1207" s="41"/>
      <c r="D1207" s="232" t="s">
        <v>175</v>
      </c>
      <c r="E1207" s="41"/>
      <c r="F1207" s="233" t="s">
        <v>1336</v>
      </c>
      <c r="G1207" s="41"/>
      <c r="H1207" s="41"/>
      <c r="I1207" s="137"/>
      <c r="J1207" s="41"/>
      <c r="K1207" s="41"/>
      <c r="L1207" s="45"/>
      <c r="M1207" s="234"/>
      <c r="N1207" s="235"/>
      <c r="O1207" s="85"/>
      <c r="P1207" s="85"/>
      <c r="Q1207" s="85"/>
      <c r="R1207" s="85"/>
      <c r="S1207" s="85"/>
      <c r="T1207" s="86"/>
      <c r="U1207" s="39"/>
      <c r="V1207" s="39"/>
      <c r="W1207" s="39"/>
      <c r="X1207" s="39"/>
      <c r="Y1207" s="39"/>
      <c r="Z1207" s="39"/>
      <c r="AA1207" s="39"/>
      <c r="AB1207" s="39"/>
      <c r="AC1207" s="39"/>
      <c r="AD1207" s="39"/>
      <c r="AE1207" s="39"/>
      <c r="AT1207" s="18" t="s">
        <v>175</v>
      </c>
      <c r="AU1207" s="18" t="s">
        <v>87</v>
      </c>
    </row>
    <row r="1208" s="13" customFormat="1">
      <c r="A1208" s="13"/>
      <c r="B1208" s="236"/>
      <c r="C1208" s="237"/>
      <c r="D1208" s="232" t="s">
        <v>177</v>
      </c>
      <c r="E1208" s="238" t="s">
        <v>40</v>
      </c>
      <c r="F1208" s="239" t="s">
        <v>208</v>
      </c>
      <c r="G1208" s="237"/>
      <c r="H1208" s="238" t="s">
        <v>40</v>
      </c>
      <c r="I1208" s="240"/>
      <c r="J1208" s="237"/>
      <c r="K1208" s="237"/>
      <c r="L1208" s="241"/>
      <c r="M1208" s="242"/>
      <c r="N1208" s="243"/>
      <c r="O1208" s="243"/>
      <c r="P1208" s="243"/>
      <c r="Q1208" s="243"/>
      <c r="R1208" s="243"/>
      <c r="S1208" s="243"/>
      <c r="T1208" s="244"/>
      <c r="U1208" s="13"/>
      <c r="V1208" s="13"/>
      <c r="W1208" s="13"/>
      <c r="X1208" s="13"/>
      <c r="Y1208" s="13"/>
      <c r="Z1208" s="13"/>
      <c r="AA1208" s="13"/>
      <c r="AB1208" s="13"/>
      <c r="AC1208" s="13"/>
      <c r="AD1208" s="13"/>
      <c r="AE1208" s="13"/>
      <c r="AT1208" s="245" t="s">
        <v>177</v>
      </c>
      <c r="AU1208" s="245" t="s">
        <v>87</v>
      </c>
      <c r="AV1208" s="13" t="s">
        <v>85</v>
      </c>
      <c r="AW1208" s="13" t="s">
        <v>38</v>
      </c>
      <c r="AX1208" s="13" t="s">
        <v>77</v>
      </c>
      <c r="AY1208" s="245" t="s">
        <v>165</v>
      </c>
    </row>
    <row r="1209" s="14" customFormat="1">
      <c r="A1209" s="14"/>
      <c r="B1209" s="246"/>
      <c r="C1209" s="247"/>
      <c r="D1209" s="232" t="s">
        <v>177</v>
      </c>
      <c r="E1209" s="248" t="s">
        <v>40</v>
      </c>
      <c r="F1209" s="249" t="s">
        <v>209</v>
      </c>
      <c r="G1209" s="247"/>
      <c r="H1209" s="250">
        <v>3</v>
      </c>
      <c r="I1209" s="251"/>
      <c r="J1209" s="247"/>
      <c r="K1209" s="247"/>
      <c r="L1209" s="252"/>
      <c r="M1209" s="253"/>
      <c r="N1209" s="254"/>
      <c r="O1209" s="254"/>
      <c r="P1209" s="254"/>
      <c r="Q1209" s="254"/>
      <c r="R1209" s="254"/>
      <c r="S1209" s="254"/>
      <c r="T1209" s="255"/>
      <c r="U1209" s="14"/>
      <c r="V1209" s="14"/>
      <c r="W1209" s="14"/>
      <c r="X1209" s="14"/>
      <c r="Y1209" s="14"/>
      <c r="Z1209" s="14"/>
      <c r="AA1209" s="14"/>
      <c r="AB1209" s="14"/>
      <c r="AC1209" s="14"/>
      <c r="AD1209" s="14"/>
      <c r="AE1209" s="14"/>
      <c r="AT1209" s="256" t="s">
        <v>177</v>
      </c>
      <c r="AU1209" s="256" t="s">
        <v>87</v>
      </c>
      <c r="AV1209" s="14" t="s">
        <v>87</v>
      </c>
      <c r="AW1209" s="14" t="s">
        <v>38</v>
      </c>
      <c r="AX1209" s="14" t="s">
        <v>77</v>
      </c>
      <c r="AY1209" s="256" t="s">
        <v>165</v>
      </c>
    </row>
    <row r="1210" s="13" customFormat="1">
      <c r="A1210" s="13"/>
      <c r="B1210" s="236"/>
      <c r="C1210" s="237"/>
      <c r="D1210" s="232" t="s">
        <v>177</v>
      </c>
      <c r="E1210" s="238" t="s">
        <v>40</v>
      </c>
      <c r="F1210" s="239" t="s">
        <v>210</v>
      </c>
      <c r="G1210" s="237"/>
      <c r="H1210" s="238" t="s">
        <v>40</v>
      </c>
      <c r="I1210" s="240"/>
      <c r="J1210" s="237"/>
      <c r="K1210" s="237"/>
      <c r="L1210" s="241"/>
      <c r="M1210" s="242"/>
      <c r="N1210" s="243"/>
      <c r="O1210" s="243"/>
      <c r="P1210" s="243"/>
      <c r="Q1210" s="243"/>
      <c r="R1210" s="243"/>
      <c r="S1210" s="243"/>
      <c r="T1210" s="244"/>
      <c r="U1210" s="13"/>
      <c r="V1210" s="13"/>
      <c r="W1210" s="13"/>
      <c r="X1210" s="13"/>
      <c r="Y1210" s="13"/>
      <c r="Z1210" s="13"/>
      <c r="AA1210" s="13"/>
      <c r="AB1210" s="13"/>
      <c r="AC1210" s="13"/>
      <c r="AD1210" s="13"/>
      <c r="AE1210" s="13"/>
      <c r="AT1210" s="245" t="s">
        <v>177</v>
      </c>
      <c r="AU1210" s="245" t="s">
        <v>87</v>
      </c>
      <c r="AV1210" s="13" t="s">
        <v>85</v>
      </c>
      <c r="AW1210" s="13" t="s">
        <v>38</v>
      </c>
      <c r="AX1210" s="13" t="s">
        <v>77</v>
      </c>
      <c r="AY1210" s="245" t="s">
        <v>165</v>
      </c>
    </row>
    <row r="1211" s="14" customFormat="1">
      <c r="A1211" s="14"/>
      <c r="B1211" s="246"/>
      <c r="C1211" s="247"/>
      <c r="D1211" s="232" t="s">
        <v>177</v>
      </c>
      <c r="E1211" s="248" t="s">
        <v>40</v>
      </c>
      <c r="F1211" s="249" t="s">
        <v>211</v>
      </c>
      <c r="G1211" s="247"/>
      <c r="H1211" s="250">
        <v>2.2999999999999998</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177</v>
      </c>
      <c r="AU1211" s="256" t="s">
        <v>87</v>
      </c>
      <c r="AV1211" s="14" t="s">
        <v>87</v>
      </c>
      <c r="AW1211" s="14" t="s">
        <v>38</v>
      </c>
      <c r="AX1211" s="14" t="s">
        <v>77</v>
      </c>
      <c r="AY1211" s="256" t="s">
        <v>165</v>
      </c>
    </row>
    <row r="1212" s="13" customFormat="1">
      <c r="A1212" s="13"/>
      <c r="B1212" s="236"/>
      <c r="C1212" s="237"/>
      <c r="D1212" s="232" t="s">
        <v>177</v>
      </c>
      <c r="E1212" s="238" t="s">
        <v>40</v>
      </c>
      <c r="F1212" s="239" t="s">
        <v>212</v>
      </c>
      <c r="G1212" s="237"/>
      <c r="H1212" s="238" t="s">
        <v>40</v>
      </c>
      <c r="I1212" s="240"/>
      <c r="J1212" s="237"/>
      <c r="K1212" s="237"/>
      <c r="L1212" s="241"/>
      <c r="M1212" s="242"/>
      <c r="N1212" s="243"/>
      <c r="O1212" s="243"/>
      <c r="P1212" s="243"/>
      <c r="Q1212" s="243"/>
      <c r="R1212" s="243"/>
      <c r="S1212" s="243"/>
      <c r="T1212" s="244"/>
      <c r="U1212" s="13"/>
      <c r="V1212" s="13"/>
      <c r="W1212" s="13"/>
      <c r="X1212" s="13"/>
      <c r="Y1212" s="13"/>
      <c r="Z1212" s="13"/>
      <c r="AA1212" s="13"/>
      <c r="AB1212" s="13"/>
      <c r="AC1212" s="13"/>
      <c r="AD1212" s="13"/>
      <c r="AE1212" s="13"/>
      <c r="AT1212" s="245" t="s">
        <v>177</v>
      </c>
      <c r="AU1212" s="245" t="s">
        <v>87</v>
      </c>
      <c r="AV1212" s="13" t="s">
        <v>85</v>
      </c>
      <c r="AW1212" s="13" t="s">
        <v>38</v>
      </c>
      <c r="AX1212" s="13" t="s">
        <v>77</v>
      </c>
      <c r="AY1212" s="245" t="s">
        <v>165</v>
      </c>
    </row>
    <row r="1213" s="14" customFormat="1">
      <c r="A1213" s="14"/>
      <c r="B1213" s="246"/>
      <c r="C1213" s="247"/>
      <c r="D1213" s="232" t="s">
        <v>177</v>
      </c>
      <c r="E1213" s="248" t="s">
        <v>40</v>
      </c>
      <c r="F1213" s="249" t="s">
        <v>213</v>
      </c>
      <c r="G1213" s="247"/>
      <c r="H1213" s="250">
        <v>10.1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177</v>
      </c>
      <c r="AU1213" s="256" t="s">
        <v>87</v>
      </c>
      <c r="AV1213" s="14" t="s">
        <v>87</v>
      </c>
      <c r="AW1213" s="14" t="s">
        <v>38</v>
      </c>
      <c r="AX1213" s="14" t="s">
        <v>77</v>
      </c>
      <c r="AY1213" s="256" t="s">
        <v>165</v>
      </c>
    </row>
    <row r="1214" s="13" customFormat="1">
      <c r="A1214" s="13"/>
      <c r="B1214" s="236"/>
      <c r="C1214" s="237"/>
      <c r="D1214" s="232" t="s">
        <v>177</v>
      </c>
      <c r="E1214" s="238" t="s">
        <v>40</v>
      </c>
      <c r="F1214" s="239" t="s">
        <v>214</v>
      </c>
      <c r="G1214" s="237"/>
      <c r="H1214" s="238" t="s">
        <v>40</v>
      </c>
      <c r="I1214" s="240"/>
      <c r="J1214" s="237"/>
      <c r="K1214" s="237"/>
      <c r="L1214" s="241"/>
      <c r="M1214" s="242"/>
      <c r="N1214" s="243"/>
      <c r="O1214" s="243"/>
      <c r="P1214" s="243"/>
      <c r="Q1214" s="243"/>
      <c r="R1214" s="243"/>
      <c r="S1214" s="243"/>
      <c r="T1214" s="244"/>
      <c r="U1214" s="13"/>
      <c r="V1214" s="13"/>
      <c r="W1214" s="13"/>
      <c r="X1214" s="13"/>
      <c r="Y1214" s="13"/>
      <c r="Z1214" s="13"/>
      <c r="AA1214" s="13"/>
      <c r="AB1214" s="13"/>
      <c r="AC1214" s="13"/>
      <c r="AD1214" s="13"/>
      <c r="AE1214" s="13"/>
      <c r="AT1214" s="245" t="s">
        <v>177</v>
      </c>
      <c r="AU1214" s="245" t="s">
        <v>87</v>
      </c>
      <c r="AV1214" s="13" t="s">
        <v>85</v>
      </c>
      <c r="AW1214" s="13" t="s">
        <v>38</v>
      </c>
      <c r="AX1214" s="13" t="s">
        <v>77</v>
      </c>
      <c r="AY1214" s="245" t="s">
        <v>165</v>
      </c>
    </row>
    <row r="1215" s="14" customFormat="1">
      <c r="A1215" s="14"/>
      <c r="B1215" s="246"/>
      <c r="C1215" s="247"/>
      <c r="D1215" s="232" t="s">
        <v>177</v>
      </c>
      <c r="E1215" s="248" t="s">
        <v>40</v>
      </c>
      <c r="F1215" s="249" t="s">
        <v>215</v>
      </c>
      <c r="G1215" s="247"/>
      <c r="H1215" s="250">
        <v>14.4</v>
      </c>
      <c r="I1215" s="251"/>
      <c r="J1215" s="247"/>
      <c r="K1215" s="247"/>
      <c r="L1215" s="252"/>
      <c r="M1215" s="253"/>
      <c r="N1215" s="254"/>
      <c r="O1215" s="254"/>
      <c r="P1215" s="254"/>
      <c r="Q1215" s="254"/>
      <c r="R1215" s="254"/>
      <c r="S1215" s="254"/>
      <c r="T1215" s="255"/>
      <c r="U1215" s="14"/>
      <c r="V1215" s="14"/>
      <c r="W1215" s="14"/>
      <c r="X1215" s="14"/>
      <c r="Y1215" s="14"/>
      <c r="Z1215" s="14"/>
      <c r="AA1215" s="14"/>
      <c r="AB1215" s="14"/>
      <c r="AC1215" s="14"/>
      <c r="AD1215" s="14"/>
      <c r="AE1215" s="14"/>
      <c r="AT1215" s="256" t="s">
        <v>177</v>
      </c>
      <c r="AU1215" s="256" t="s">
        <v>87</v>
      </c>
      <c r="AV1215" s="14" t="s">
        <v>87</v>
      </c>
      <c r="AW1215" s="14" t="s">
        <v>38</v>
      </c>
      <c r="AX1215" s="14" t="s">
        <v>77</v>
      </c>
      <c r="AY1215" s="256" t="s">
        <v>165</v>
      </c>
    </row>
    <row r="1216" s="15" customFormat="1">
      <c r="A1216" s="15"/>
      <c r="B1216" s="257"/>
      <c r="C1216" s="258"/>
      <c r="D1216" s="232" t="s">
        <v>177</v>
      </c>
      <c r="E1216" s="259" t="s">
        <v>40</v>
      </c>
      <c r="F1216" s="260" t="s">
        <v>186</v>
      </c>
      <c r="G1216" s="258"/>
      <c r="H1216" s="261">
        <v>29.799999999999997</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177</v>
      </c>
      <c r="AU1216" s="267" t="s">
        <v>87</v>
      </c>
      <c r="AV1216" s="15" t="s">
        <v>173</v>
      </c>
      <c r="AW1216" s="15" t="s">
        <v>38</v>
      </c>
      <c r="AX1216" s="15" t="s">
        <v>85</v>
      </c>
      <c r="AY1216" s="267" t="s">
        <v>165</v>
      </c>
    </row>
    <row r="1217" s="2" customFormat="1" ht="24" customHeight="1">
      <c r="A1217" s="39"/>
      <c r="B1217" s="40"/>
      <c r="C1217" s="219" t="s">
        <v>1337</v>
      </c>
      <c r="D1217" s="219" t="s">
        <v>168</v>
      </c>
      <c r="E1217" s="220" t="s">
        <v>1338</v>
      </c>
      <c r="F1217" s="221" t="s">
        <v>1339</v>
      </c>
      <c r="G1217" s="222" t="s">
        <v>171</v>
      </c>
      <c r="H1217" s="223">
        <v>29.800000000000001</v>
      </c>
      <c r="I1217" s="224"/>
      <c r="J1217" s="225">
        <f>ROUND(I1217*H1217,2)</f>
        <v>0</v>
      </c>
      <c r="K1217" s="221" t="s">
        <v>172</v>
      </c>
      <c r="L1217" s="45"/>
      <c r="M1217" s="226" t="s">
        <v>40</v>
      </c>
      <c r="N1217" s="227" t="s">
        <v>48</v>
      </c>
      <c r="O1217" s="85"/>
      <c r="P1217" s="228">
        <f>O1217*H1217</f>
        <v>0</v>
      </c>
      <c r="Q1217" s="228">
        <v>1.0000000000000001E-05</v>
      </c>
      <c r="R1217" s="228">
        <f>Q1217*H1217</f>
        <v>0.00029800000000000003</v>
      </c>
      <c r="S1217" s="228">
        <v>0</v>
      </c>
      <c r="T1217" s="229">
        <f>S1217*H1217</f>
        <v>0</v>
      </c>
      <c r="U1217" s="39"/>
      <c r="V1217" s="39"/>
      <c r="W1217" s="39"/>
      <c r="X1217" s="39"/>
      <c r="Y1217" s="39"/>
      <c r="Z1217" s="39"/>
      <c r="AA1217" s="39"/>
      <c r="AB1217" s="39"/>
      <c r="AC1217" s="39"/>
      <c r="AD1217" s="39"/>
      <c r="AE1217" s="39"/>
      <c r="AR1217" s="230" t="s">
        <v>295</v>
      </c>
      <c r="AT1217" s="230" t="s">
        <v>168</v>
      </c>
      <c r="AU1217" s="230" t="s">
        <v>87</v>
      </c>
      <c r="AY1217" s="18" t="s">
        <v>165</v>
      </c>
      <c r="BE1217" s="231">
        <f>IF(N1217="základní",J1217,0)</f>
        <v>0</v>
      </c>
      <c r="BF1217" s="231">
        <f>IF(N1217="snížená",J1217,0)</f>
        <v>0</v>
      </c>
      <c r="BG1217" s="231">
        <f>IF(N1217="zákl. přenesená",J1217,0)</f>
        <v>0</v>
      </c>
      <c r="BH1217" s="231">
        <f>IF(N1217="sníž. přenesená",J1217,0)</f>
        <v>0</v>
      </c>
      <c r="BI1217" s="231">
        <f>IF(N1217="nulová",J1217,0)</f>
        <v>0</v>
      </c>
      <c r="BJ1217" s="18" t="s">
        <v>85</v>
      </c>
      <c r="BK1217" s="231">
        <f>ROUND(I1217*H1217,2)</f>
        <v>0</v>
      </c>
      <c r="BL1217" s="18" t="s">
        <v>295</v>
      </c>
      <c r="BM1217" s="230" t="s">
        <v>1340</v>
      </c>
    </row>
    <row r="1218" s="2" customFormat="1">
      <c r="A1218" s="39"/>
      <c r="B1218" s="40"/>
      <c r="C1218" s="41"/>
      <c r="D1218" s="232" t="s">
        <v>175</v>
      </c>
      <c r="E1218" s="41"/>
      <c r="F1218" s="233" t="s">
        <v>1341</v>
      </c>
      <c r="G1218" s="41"/>
      <c r="H1218" s="41"/>
      <c r="I1218" s="137"/>
      <c r="J1218" s="41"/>
      <c r="K1218" s="41"/>
      <c r="L1218" s="45"/>
      <c r="M1218" s="234"/>
      <c r="N1218" s="235"/>
      <c r="O1218" s="85"/>
      <c r="P1218" s="85"/>
      <c r="Q1218" s="85"/>
      <c r="R1218" s="85"/>
      <c r="S1218" s="85"/>
      <c r="T1218" s="86"/>
      <c r="U1218" s="39"/>
      <c r="V1218" s="39"/>
      <c r="W1218" s="39"/>
      <c r="X1218" s="39"/>
      <c r="Y1218" s="39"/>
      <c r="Z1218" s="39"/>
      <c r="AA1218" s="39"/>
      <c r="AB1218" s="39"/>
      <c r="AC1218" s="39"/>
      <c r="AD1218" s="39"/>
      <c r="AE1218" s="39"/>
      <c r="AT1218" s="18" t="s">
        <v>175</v>
      </c>
      <c r="AU1218" s="18" t="s">
        <v>87</v>
      </c>
    </row>
    <row r="1219" s="13" customFormat="1">
      <c r="A1219" s="13"/>
      <c r="B1219" s="236"/>
      <c r="C1219" s="237"/>
      <c r="D1219" s="232" t="s">
        <v>177</v>
      </c>
      <c r="E1219" s="238" t="s">
        <v>40</v>
      </c>
      <c r="F1219" s="239" t="s">
        <v>208</v>
      </c>
      <c r="G1219" s="237"/>
      <c r="H1219" s="238" t="s">
        <v>40</v>
      </c>
      <c r="I1219" s="240"/>
      <c r="J1219" s="237"/>
      <c r="K1219" s="237"/>
      <c r="L1219" s="241"/>
      <c r="M1219" s="242"/>
      <c r="N1219" s="243"/>
      <c r="O1219" s="243"/>
      <c r="P1219" s="243"/>
      <c r="Q1219" s="243"/>
      <c r="R1219" s="243"/>
      <c r="S1219" s="243"/>
      <c r="T1219" s="244"/>
      <c r="U1219" s="13"/>
      <c r="V1219" s="13"/>
      <c r="W1219" s="13"/>
      <c r="X1219" s="13"/>
      <c r="Y1219" s="13"/>
      <c r="Z1219" s="13"/>
      <c r="AA1219" s="13"/>
      <c r="AB1219" s="13"/>
      <c r="AC1219" s="13"/>
      <c r="AD1219" s="13"/>
      <c r="AE1219" s="13"/>
      <c r="AT1219" s="245" t="s">
        <v>177</v>
      </c>
      <c r="AU1219" s="245" t="s">
        <v>87</v>
      </c>
      <c r="AV1219" s="13" t="s">
        <v>85</v>
      </c>
      <c r="AW1219" s="13" t="s">
        <v>38</v>
      </c>
      <c r="AX1219" s="13" t="s">
        <v>77</v>
      </c>
      <c r="AY1219" s="245" t="s">
        <v>165</v>
      </c>
    </row>
    <row r="1220" s="14" customFormat="1">
      <c r="A1220" s="14"/>
      <c r="B1220" s="246"/>
      <c r="C1220" s="247"/>
      <c r="D1220" s="232" t="s">
        <v>177</v>
      </c>
      <c r="E1220" s="248" t="s">
        <v>40</v>
      </c>
      <c r="F1220" s="249" t="s">
        <v>209</v>
      </c>
      <c r="G1220" s="247"/>
      <c r="H1220" s="250">
        <v>3</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177</v>
      </c>
      <c r="AU1220" s="256" t="s">
        <v>87</v>
      </c>
      <c r="AV1220" s="14" t="s">
        <v>87</v>
      </c>
      <c r="AW1220" s="14" t="s">
        <v>38</v>
      </c>
      <c r="AX1220" s="14" t="s">
        <v>77</v>
      </c>
      <c r="AY1220" s="256" t="s">
        <v>165</v>
      </c>
    </row>
    <row r="1221" s="13" customFormat="1">
      <c r="A1221" s="13"/>
      <c r="B1221" s="236"/>
      <c r="C1221" s="237"/>
      <c r="D1221" s="232" t="s">
        <v>177</v>
      </c>
      <c r="E1221" s="238" t="s">
        <v>40</v>
      </c>
      <c r="F1221" s="239" t="s">
        <v>210</v>
      </c>
      <c r="G1221" s="237"/>
      <c r="H1221" s="238" t="s">
        <v>40</v>
      </c>
      <c r="I1221" s="240"/>
      <c r="J1221" s="237"/>
      <c r="K1221" s="237"/>
      <c r="L1221" s="241"/>
      <c r="M1221" s="242"/>
      <c r="N1221" s="243"/>
      <c r="O1221" s="243"/>
      <c r="P1221" s="243"/>
      <c r="Q1221" s="243"/>
      <c r="R1221" s="243"/>
      <c r="S1221" s="243"/>
      <c r="T1221" s="244"/>
      <c r="U1221" s="13"/>
      <c r="V1221" s="13"/>
      <c r="W1221" s="13"/>
      <c r="X1221" s="13"/>
      <c r="Y1221" s="13"/>
      <c r="Z1221" s="13"/>
      <c r="AA1221" s="13"/>
      <c r="AB1221" s="13"/>
      <c r="AC1221" s="13"/>
      <c r="AD1221" s="13"/>
      <c r="AE1221" s="13"/>
      <c r="AT1221" s="245" t="s">
        <v>177</v>
      </c>
      <c r="AU1221" s="245" t="s">
        <v>87</v>
      </c>
      <c r="AV1221" s="13" t="s">
        <v>85</v>
      </c>
      <c r="AW1221" s="13" t="s">
        <v>38</v>
      </c>
      <c r="AX1221" s="13" t="s">
        <v>77</v>
      </c>
      <c r="AY1221" s="245" t="s">
        <v>165</v>
      </c>
    </row>
    <row r="1222" s="14" customFormat="1">
      <c r="A1222" s="14"/>
      <c r="B1222" s="246"/>
      <c r="C1222" s="247"/>
      <c r="D1222" s="232" t="s">
        <v>177</v>
      </c>
      <c r="E1222" s="248" t="s">
        <v>40</v>
      </c>
      <c r="F1222" s="249" t="s">
        <v>211</v>
      </c>
      <c r="G1222" s="247"/>
      <c r="H1222" s="250">
        <v>2.2999999999999998</v>
      </c>
      <c r="I1222" s="251"/>
      <c r="J1222" s="247"/>
      <c r="K1222" s="247"/>
      <c r="L1222" s="252"/>
      <c r="M1222" s="253"/>
      <c r="N1222" s="254"/>
      <c r="O1222" s="254"/>
      <c r="P1222" s="254"/>
      <c r="Q1222" s="254"/>
      <c r="R1222" s="254"/>
      <c r="S1222" s="254"/>
      <c r="T1222" s="255"/>
      <c r="U1222" s="14"/>
      <c r="V1222" s="14"/>
      <c r="W1222" s="14"/>
      <c r="X1222" s="14"/>
      <c r="Y1222" s="14"/>
      <c r="Z1222" s="14"/>
      <c r="AA1222" s="14"/>
      <c r="AB1222" s="14"/>
      <c r="AC1222" s="14"/>
      <c r="AD1222" s="14"/>
      <c r="AE1222" s="14"/>
      <c r="AT1222" s="256" t="s">
        <v>177</v>
      </c>
      <c r="AU1222" s="256" t="s">
        <v>87</v>
      </c>
      <c r="AV1222" s="14" t="s">
        <v>87</v>
      </c>
      <c r="AW1222" s="14" t="s">
        <v>38</v>
      </c>
      <c r="AX1222" s="14" t="s">
        <v>77</v>
      </c>
      <c r="AY1222" s="256" t="s">
        <v>165</v>
      </c>
    </row>
    <row r="1223" s="13" customFormat="1">
      <c r="A1223" s="13"/>
      <c r="B1223" s="236"/>
      <c r="C1223" s="237"/>
      <c r="D1223" s="232" t="s">
        <v>177</v>
      </c>
      <c r="E1223" s="238" t="s">
        <v>40</v>
      </c>
      <c r="F1223" s="239" t="s">
        <v>212</v>
      </c>
      <c r="G1223" s="237"/>
      <c r="H1223" s="238" t="s">
        <v>40</v>
      </c>
      <c r="I1223" s="240"/>
      <c r="J1223" s="237"/>
      <c r="K1223" s="237"/>
      <c r="L1223" s="241"/>
      <c r="M1223" s="242"/>
      <c r="N1223" s="243"/>
      <c r="O1223" s="243"/>
      <c r="P1223" s="243"/>
      <c r="Q1223" s="243"/>
      <c r="R1223" s="243"/>
      <c r="S1223" s="243"/>
      <c r="T1223" s="244"/>
      <c r="U1223" s="13"/>
      <c r="V1223" s="13"/>
      <c r="W1223" s="13"/>
      <c r="X1223" s="13"/>
      <c r="Y1223" s="13"/>
      <c r="Z1223" s="13"/>
      <c r="AA1223" s="13"/>
      <c r="AB1223" s="13"/>
      <c r="AC1223" s="13"/>
      <c r="AD1223" s="13"/>
      <c r="AE1223" s="13"/>
      <c r="AT1223" s="245" t="s">
        <v>177</v>
      </c>
      <c r="AU1223" s="245" t="s">
        <v>87</v>
      </c>
      <c r="AV1223" s="13" t="s">
        <v>85</v>
      </c>
      <c r="AW1223" s="13" t="s">
        <v>38</v>
      </c>
      <c r="AX1223" s="13" t="s">
        <v>77</v>
      </c>
      <c r="AY1223" s="245" t="s">
        <v>165</v>
      </c>
    </row>
    <row r="1224" s="14" customFormat="1">
      <c r="A1224" s="14"/>
      <c r="B1224" s="246"/>
      <c r="C1224" s="247"/>
      <c r="D1224" s="232" t="s">
        <v>177</v>
      </c>
      <c r="E1224" s="248" t="s">
        <v>40</v>
      </c>
      <c r="F1224" s="249" t="s">
        <v>213</v>
      </c>
      <c r="G1224" s="247"/>
      <c r="H1224" s="250">
        <v>10.1</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177</v>
      </c>
      <c r="AU1224" s="256" t="s">
        <v>87</v>
      </c>
      <c r="AV1224" s="14" t="s">
        <v>87</v>
      </c>
      <c r="AW1224" s="14" t="s">
        <v>38</v>
      </c>
      <c r="AX1224" s="14" t="s">
        <v>77</v>
      </c>
      <c r="AY1224" s="256" t="s">
        <v>165</v>
      </c>
    </row>
    <row r="1225" s="13" customFormat="1">
      <c r="A1225" s="13"/>
      <c r="B1225" s="236"/>
      <c r="C1225" s="237"/>
      <c r="D1225" s="232" t="s">
        <v>177</v>
      </c>
      <c r="E1225" s="238" t="s">
        <v>40</v>
      </c>
      <c r="F1225" s="239" t="s">
        <v>214</v>
      </c>
      <c r="G1225" s="237"/>
      <c r="H1225" s="238" t="s">
        <v>40</v>
      </c>
      <c r="I1225" s="240"/>
      <c r="J1225" s="237"/>
      <c r="K1225" s="237"/>
      <c r="L1225" s="241"/>
      <c r="M1225" s="242"/>
      <c r="N1225" s="243"/>
      <c r="O1225" s="243"/>
      <c r="P1225" s="243"/>
      <c r="Q1225" s="243"/>
      <c r="R1225" s="243"/>
      <c r="S1225" s="243"/>
      <c r="T1225" s="244"/>
      <c r="U1225" s="13"/>
      <c r="V1225" s="13"/>
      <c r="W1225" s="13"/>
      <c r="X1225" s="13"/>
      <c r="Y1225" s="13"/>
      <c r="Z1225" s="13"/>
      <c r="AA1225" s="13"/>
      <c r="AB1225" s="13"/>
      <c r="AC1225" s="13"/>
      <c r="AD1225" s="13"/>
      <c r="AE1225" s="13"/>
      <c r="AT1225" s="245" t="s">
        <v>177</v>
      </c>
      <c r="AU1225" s="245" t="s">
        <v>87</v>
      </c>
      <c r="AV1225" s="13" t="s">
        <v>85</v>
      </c>
      <c r="AW1225" s="13" t="s">
        <v>38</v>
      </c>
      <c r="AX1225" s="13" t="s">
        <v>77</v>
      </c>
      <c r="AY1225" s="245" t="s">
        <v>165</v>
      </c>
    </row>
    <row r="1226" s="14" customFormat="1">
      <c r="A1226" s="14"/>
      <c r="B1226" s="246"/>
      <c r="C1226" s="247"/>
      <c r="D1226" s="232" t="s">
        <v>177</v>
      </c>
      <c r="E1226" s="248" t="s">
        <v>40</v>
      </c>
      <c r="F1226" s="249" t="s">
        <v>215</v>
      </c>
      <c r="G1226" s="247"/>
      <c r="H1226" s="250">
        <v>14.4</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177</v>
      </c>
      <c r="AU1226" s="256" t="s">
        <v>87</v>
      </c>
      <c r="AV1226" s="14" t="s">
        <v>87</v>
      </c>
      <c r="AW1226" s="14" t="s">
        <v>38</v>
      </c>
      <c r="AX1226" s="14" t="s">
        <v>77</v>
      </c>
      <c r="AY1226" s="256" t="s">
        <v>165</v>
      </c>
    </row>
    <row r="1227" s="15" customFormat="1">
      <c r="A1227" s="15"/>
      <c r="B1227" s="257"/>
      <c r="C1227" s="258"/>
      <c r="D1227" s="232" t="s">
        <v>177</v>
      </c>
      <c r="E1227" s="259" t="s">
        <v>40</v>
      </c>
      <c r="F1227" s="260" t="s">
        <v>186</v>
      </c>
      <c r="G1227" s="258"/>
      <c r="H1227" s="261">
        <v>29.799999999999997</v>
      </c>
      <c r="I1227" s="262"/>
      <c r="J1227" s="258"/>
      <c r="K1227" s="258"/>
      <c r="L1227" s="263"/>
      <c r="M1227" s="264"/>
      <c r="N1227" s="265"/>
      <c r="O1227" s="265"/>
      <c r="P1227" s="265"/>
      <c r="Q1227" s="265"/>
      <c r="R1227" s="265"/>
      <c r="S1227" s="265"/>
      <c r="T1227" s="266"/>
      <c r="U1227" s="15"/>
      <c r="V1227" s="15"/>
      <c r="W1227" s="15"/>
      <c r="X1227" s="15"/>
      <c r="Y1227" s="15"/>
      <c r="Z1227" s="15"/>
      <c r="AA1227" s="15"/>
      <c r="AB1227" s="15"/>
      <c r="AC1227" s="15"/>
      <c r="AD1227" s="15"/>
      <c r="AE1227" s="15"/>
      <c r="AT1227" s="267" t="s">
        <v>177</v>
      </c>
      <c r="AU1227" s="267" t="s">
        <v>87</v>
      </c>
      <c r="AV1227" s="15" t="s">
        <v>173</v>
      </c>
      <c r="AW1227" s="15" t="s">
        <v>38</v>
      </c>
      <c r="AX1227" s="15" t="s">
        <v>85</v>
      </c>
      <c r="AY1227" s="267" t="s">
        <v>165</v>
      </c>
    </row>
    <row r="1228" s="2" customFormat="1" ht="24" customHeight="1">
      <c r="A1228" s="39"/>
      <c r="B1228" s="40"/>
      <c r="C1228" s="219" t="s">
        <v>1342</v>
      </c>
      <c r="D1228" s="219" t="s">
        <v>168</v>
      </c>
      <c r="E1228" s="220" t="s">
        <v>1343</v>
      </c>
      <c r="F1228" s="221" t="s">
        <v>1344</v>
      </c>
      <c r="G1228" s="222" t="s">
        <v>171</v>
      </c>
      <c r="H1228" s="223">
        <v>156.012</v>
      </c>
      <c r="I1228" s="224"/>
      <c r="J1228" s="225">
        <f>ROUND(I1228*H1228,2)</f>
        <v>0</v>
      </c>
      <c r="K1228" s="221" t="s">
        <v>172</v>
      </c>
      <c r="L1228" s="45"/>
      <c r="M1228" s="226" t="s">
        <v>40</v>
      </c>
      <c r="N1228" s="227" t="s">
        <v>48</v>
      </c>
      <c r="O1228" s="85"/>
      <c r="P1228" s="228">
        <f>O1228*H1228</f>
        <v>0</v>
      </c>
      <c r="Q1228" s="228">
        <v>0.00025999999999999998</v>
      </c>
      <c r="R1228" s="228">
        <f>Q1228*H1228</f>
        <v>0.040563119999999994</v>
      </c>
      <c r="S1228" s="228">
        <v>0</v>
      </c>
      <c r="T1228" s="229">
        <f>S1228*H1228</f>
        <v>0</v>
      </c>
      <c r="U1228" s="39"/>
      <c r="V1228" s="39"/>
      <c r="W1228" s="39"/>
      <c r="X1228" s="39"/>
      <c r="Y1228" s="39"/>
      <c r="Z1228" s="39"/>
      <c r="AA1228" s="39"/>
      <c r="AB1228" s="39"/>
      <c r="AC1228" s="39"/>
      <c r="AD1228" s="39"/>
      <c r="AE1228" s="39"/>
      <c r="AR1228" s="230" t="s">
        <v>295</v>
      </c>
      <c r="AT1228" s="230" t="s">
        <v>168</v>
      </c>
      <c r="AU1228" s="230" t="s">
        <v>87</v>
      </c>
      <c r="AY1228" s="18" t="s">
        <v>165</v>
      </c>
      <c r="BE1228" s="231">
        <f>IF(N1228="základní",J1228,0)</f>
        <v>0</v>
      </c>
      <c r="BF1228" s="231">
        <f>IF(N1228="snížená",J1228,0)</f>
        <v>0</v>
      </c>
      <c r="BG1228" s="231">
        <f>IF(N1228="zákl. přenesená",J1228,0)</f>
        <v>0</v>
      </c>
      <c r="BH1228" s="231">
        <f>IF(N1228="sníž. přenesená",J1228,0)</f>
        <v>0</v>
      </c>
      <c r="BI1228" s="231">
        <f>IF(N1228="nulová",J1228,0)</f>
        <v>0</v>
      </c>
      <c r="BJ1228" s="18" t="s">
        <v>85</v>
      </c>
      <c r="BK1228" s="231">
        <f>ROUND(I1228*H1228,2)</f>
        <v>0</v>
      </c>
      <c r="BL1228" s="18" t="s">
        <v>295</v>
      </c>
      <c r="BM1228" s="230" t="s">
        <v>1345</v>
      </c>
    </row>
    <row r="1229" s="2" customFormat="1">
      <c r="A1229" s="39"/>
      <c r="B1229" s="40"/>
      <c r="C1229" s="41"/>
      <c r="D1229" s="232" t="s">
        <v>175</v>
      </c>
      <c r="E1229" s="41"/>
      <c r="F1229" s="233" t="s">
        <v>1346</v>
      </c>
      <c r="G1229" s="41"/>
      <c r="H1229" s="41"/>
      <c r="I1229" s="137"/>
      <c r="J1229" s="41"/>
      <c r="K1229" s="41"/>
      <c r="L1229" s="45"/>
      <c r="M1229" s="234"/>
      <c r="N1229" s="235"/>
      <c r="O1229" s="85"/>
      <c r="P1229" s="85"/>
      <c r="Q1229" s="85"/>
      <c r="R1229" s="85"/>
      <c r="S1229" s="85"/>
      <c r="T1229" s="86"/>
      <c r="U1229" s="39"/>
      <c r="V1229" s="39"/>
      <c r="W1229" s="39"/>
      <c r="X1229" s="39"/>
      <c r="Y1229" s="39"/>
      <c r="Z1229" s="39"/>
      <c r="AA1229" s="39"/>
      <c r="AB1229" s="39"/>
      <c r="AC1229" s="39"/>
      <c r="AD1229" s="39"/>
      <c r="AE1229" s="39"/>
      <c r="AT1229" s="18" t="s">
        <v>175</v>
      </c>
      <c r="AU1229" s="18" t="s">
        <v>87</v>
      </c>
    </row>
    <row r="1230" s="13" customFormat="1">
      <c r="A1230" s="13"/>
      <c r="B1230" s="236"/>
      <c r="C1230" s="237"/>
      <c r="D1230" s="232" t="s">
        <v>177</v>
      </c>
      <c r="E1230" s="238" t="s">
        <v>40</v>
      </c>
      <c r="F1230" s="239" t="s">
        <v>1319</v>
      </c>
      <c r="G1230" s="237"/>
      <c r="H1230" s="238" t="s">
        <v>40</v>
      </c>
      <c r="I1230" s="240"/>
      <c r="J1230" s="237"/>
      <c r="K1230" s="237"/>
      <c r="L1230" s="241"/>
      <c r="M1230" s="242"/>
      <c r="N1230" s="243"/>
      <c r="O1230" s="243"/>
      <c r="P1230" s="243"/>
      <c r="Q1230" s="243"/>
      <c r="R1230" s="243"/>
      <c r="S1230" s="243"/>
      <c r="T1230" s="244"/>
      <c r="U1230" s="13"/>
      <c r="V1230" s="13"/>
      <c r="W1230" s="13"/>
      <c r="X1230" s="13"/>
      <c r="Y1230" s="13"/>
      <c r="Z1230" s="13"/>
      <c r="AA1230" s="13"/>
      <c r="AB1230" s="13"/>
      <c r="AC1230" s="13"/>
      <c r="AD1230" s="13"/>
      <c r="AE1230" s="13"/>
      <c r="AT1230" s="245" t="s">
        <v>177</v>
      </c>
      <c r="AU1230" s="245" t="s">
        <v>87</v>
      </c>
      <c r="AV1230" s="13" t="s">
        <v>85</v>
      </c>
      <c r="AW1230" s="13" t="s">
        <v>38</v>
      </c>
      <c r="AX1230" s="13" t="s">
        <v>77</v>
      </c>
      <c r="AY1230" s="245" t="s">
        <v>165</v>
      </c>
    </row>
    <row r="1231" s="13" customFormat="1">
      <c r="A1231" s="13"/>
      <c r="B1231" s="236"/>
      <c r="C1231" s="237"/>
      <c r="D1231" s="232" t="s">
        <v>177</v>
      </c>
      <c r="E1231" s="238" t="s">
        <v>40</v>
      </c>
      <c r="F1231" s="239" t="s">
        <v>208</v>
      </c>
      <c r="G1231" s="237"/>
      <c r="H1231" s="238" t="s">
        <v>40</v>
      </c>
      <c r="I1231" s="240"/>
      <c r="J1231" s="237"/>
      <c r="K1231" s="237"/>
      <c r="L1231" s="241"/>
      <c r="M1231" s="242"/>
      <c r="N1231" s="243"/>
      <c r="O1231" s="243"/>
      <c r="P1231" s="243"/>
      <c r="Q1231" s="243"/>
      <c r="R1231" s="243"/>
      <c r="S1231" s="243"/>
      <c r="T1231" s="244"/>
      <c r="U1231" s="13"/>
      <c r="V1231" s="13"/>
      <c r="W1231" s="13"/>
      <c r="X1231" s="13"/>
      <c r="Y1231" s="13"/>
      <c r="Z1231" s="13"/>
      <c r="AA1231" s="13"/>
      <c r="AB1231" s="13"/>
      <c r="AC1231" s="13"/>
      <c r="AD1231" s="13"/>
      <c r="AE1231" s="13"/>
      <c r="AT1231" s="245" t="s">
        <v>177</v>
      </c>
      <c r="AU1231" s="245" t="s">
        <v>87</v>
      </c>
      <c r="AV1231" s="13" t="s">
        <v>85</v>
      </c>
      <c r="AW1231" s="13" t="s">
        <v>38</v>
      </c>
      <c r="AX1231" s="13" t="s">
        <v>77</v>
      </c>
      <c r="AY1231" s="245" t="s">
        <v>165</v>
      </c>
    </row>
    <row r="1232" s="14" customFormat="1">
      <c r="A1232" s="14"/>
      <c r="B1232" s="246"/>
      <c r="C1232" s="247"/>
      <c r="D1232" s="232" t="s">
        <v>177</v>
      </c>
      <c r="E1232" s="248" t="s">
        <v>40</v>
      </c>
      <c r="F1232" s="249" t="s">
        <v>209</v>
      </c>
      <c r="G1232" s="247"/>
      <c r="H1232" s="250">
        <v>3</v>
      </c>
      <c r="I1232" s="251"/>
      <c r="J1232" s="247"/>
      <c r="K1232" s="247"/>
      <c r="L1232" s="252"/>
      <c r="M1232" s="253"/>
      <c r="N1232" s="254"/>
      <c r="O1232" s="254"/>
      <c r="P1232" s="254"/>
      <c r="Q1232" s="254"/>
      <c r="R1232" s="254"/>
      <c r="S1232" s="254"/>
      <c r="T1232" s="255"/>
      <c r="U1232" s="14"/>
      <c r="V1232" s="14"/>
      <c r="W1232" s="14"/>
      <c r="X1232" s="14"/>
      <c r="Y1232" s="14"/>
      <c r="Z1232" s="14"/>
      <c r="AA1232" s="14"/>
      <c r="AB1232" s="14"/>
      <c r="AC1232" s="14"/>
      <c r="AD1232" s="14"/>
      <c r="AE1232" s="14"/>
      <c r="AT1232" s="256" t="s">
        <v>177</v>
      </c>
      <c r="AU1232" s="256" t="s">
        <v>87</v>
      </c>
      <c r="AV1232" s="14" t="s">
        <v>87</v>
      </c>
      <c r="AW1232" s="14" t="s">
        <v>38</v>
      </c>
      <c r="AX1232" s="14" t="s">
        <v>77</v>
      </c>
      <c r="AY1232" s="256" t="s">
        <v>165</v>
      </c>
    </row>
    <row r="1233" s="13" customFormat="1">
      <c r="A1233" s="13"/>
      <c r="B1233" s="236"/>
      <c r="C1233" s="237"/>
      <c r="D1233" s="232" t="s">
        <v>177</v>
      </c>
      <c r="E1233" s="238" t="s">
        <v>40</v>
      </c>
      <c r="F1233" s="239" t="s">
        <v>210</v>
      </c>
      <c r="G1233" s="237"/>
      <c r="H1233" s="238" t="s">
        <v>40</v>
      </c>
      <c r="I1233" s="240"/>
      <c r="J1233" s="237"/>
      <c r="K1233" s="237"/>
      <c r="L1233" s="241"/>
      <c r="M1233" s="242"/>
      <c r="N1233" s="243"/>
      <c r="O1233" s="243"/>
      <c r="P1233" s="243"/>
      <c r="Q1233" s="243"/>
      <c r="R1233" s="243"/>
      <c r="S1233" s="243"/>
      <c r="T1233" s="244"/>
      <c r="U1233" s="13"/>
      <c r="V1233" s="13"/>
      <c r="W1233" s="13"/>
      <c r="X1233" s="13"/>
      <c r="Y1233" s="13"/>
      <c r="Z1233" s="13"/>
      <c r="AA1233" s="13"/>
      <c r="AB1233" s="13"/>
      <c r="AC1233" s="13"/>
      <c r="AD1233" s="13"/>
      <c r="AE1233" s="13"/>
      <c r="AT1233" s="245" t="s">
        <v>177</v>
      </c>
      <c r="AU1233" s="245" t="s">
        <v>87</v>
      </c>
      <c r="AV1233" s="13" t="s">
        <v>85</v>
      </c>
      <c r="AW1233" s="13" t="s">
        <v>38</v>
      </c>
      <c r="AX1233" s="13" t="s">
        <v>77</v>
      </c>
      <c r="AY1233" s="245" t="s">
        <v>165</v>
      </c>
    </row>
    <row r="1234" s="14" customFormat="1">
      <c r="A1234" s="14"/>
      <c r="B1234" s="246"/>
      <c r="C1234" s="247"/>
      <c r="D1234" s="232" t="s">
        <v>177</v>
      </c>
      <c r="E1234" s="248" t="s">
        <v>40</v>
      </c>
      <c r="F1234" s="249" t="s">
        <v>211</v>
      </c>
      <c r="G1234" s="247"/>
      <c r="H1234" s="250">
        <v>2.2999999999999998</v>
      </c>
      <c r="I1234" s="251"/>
      <c r="J1234" s="247"/>
      <c r="K1234" s="247"/>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177</v>
      </c>
      <c r="AU1234" s="256" t="s">
        <v>87</v>
      </c>
      <c r="AV1234" s="14" t="s">
        <v>87</v>
      </c>
      <c r="AW1234" s="14" t="s">
        <v>38</v>
      </c>
      <c r="AX1234" s="14" t="s">
        <v>77</v>
      </c>
      <c r="AY1234" s="256" t="s">
        <v>165</v>
      </c>
    </row>
    <row r="1235" s="13" customFormat="1">
      <c r="A1235" s="13"/>
      <c r="B1235" s="236"/>
      <c r="C1235" s="237"/>
      <c r="D1235" s="232" t="s">
        <v>177</v>
      </c>
      <c r="E1235" s="238" t="s">
        <v>40</v>
      </c>
      <c r="F1235" s="239" t="s">
        <v>212</v>
      </c>
      <c r="G1235" s="237"/>
      <c r="H1235" s="238" t="s">
        <v>40</v>
      </c>
      <c r="I1235" s="240"/>
      <c r="J1235" s="237"/>
      <c r="K1235" s="237"/>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177</v>
      </c>
      <c r="AU1235" s="245" t="s">
        <v>87</v>
      </c>
      <c r="AV1235" s="13" t="s">
        <v>85</v>
      </c>
      <c r="AW1235" s="13" t="s">
        <v>38</v>
      </c>
      <c r="AX1235" s="13" t="s">
        <v>77</v>
      </c>
      <c r="AY1235" s="245" t="s">
        <v>165</v>
      </c>
    </row>
    <row r="1236" s="14" customFormat="1">
      <c r="A1236" s="14"/>
      <c r="B1236" s="246"/>
      <c r="C1236" s="247"/>
      <c r="D1236" s="232" t="s">
        <v>177</v>
      </c>
      <c r="E1236" s="248" t="s">
        <v>40</v>
      </c>
      <c r="F1236" s="249" t="s">
        <v>213</v>
      </c>
      <c r="G1236" s="247"/>
      <c r="H1236" s="250">
        <v>10.1</v>
      </c>
      <c r="I1236" s="251"/>
      <c r="J1236" s="247"/>
      <c r="K1236" s="247"/>
      <c r="L1236" s="252"/>
      <c r="M1236" s="253"/>
      <c r="N1236" s="254"/>
      <c r="O1236" s="254"/>
      <c r="P1236" s="254"/>
      <c r="Q1236" s="254"/>
      <c r="R1236" s="254"/>
      <c r="S1236" s="254"/>
      <c r="T1236" s="255"/>
      <c r="U1236" s="14"/>
      <c r="V1236" s="14"/>
      <c r="W1236" s="14"/>
      <c r="X1236" s="14"/>
      <c r="Y1236" s="14"/>
      <c r="Z1236" s="14"/>
      <c r="AA1236" s="14"/>
      <c r="AB1236" s="14"/>
      <c r="AC1236" s="14"/>
      <c r="AD1236" s="14"/>
      <c r="AE1236" s="14"/>
      <c r="AT1236" s="256" t="s">
        <v>177</v>
      </c>
      <c r="AU1236" s="256" t="s">
        <v>87</v>
      </c>
      <c r="AV1236" s="14" t="s">
        <v>87</v>
      </c>
      <c r="AW1236" s="14" t="s">
        <v>38</v>
      </c>
      <c r="AX1236" s="14" t="s">
        <v>77</v>
      </c>
      <c r="AY1236" s="256" t="s">
        <v>165</v>
      </c>
    </row>
    <row r="1237" s="13" customFormat="1">
      <c r="A1237" s="13"/>
      <c r="B1237" s="236"/>
      <c r="C1237" s="237"/>
      <c r="D1237" s="232" t="s">
        <v>177</v>
      </c>
      <c r="E1237" s="238" t="s">
        <v>40</v>
      </c>
      <c r="F1237" s="239" t="s">
        <v>214</v>
      </c>
      <c r="G1237" s="237"/>
      <c r="H1237" s="238" t="s">
        <v>40</v>
      </c>
      <c r="I1237" s="240"/>
      <c r="J1237" s="237"/>
      <c r="K1237" s="237"/>
      <c r="L1237" s="241"/>
      <c r="M1237" s="242"/>
      <c r="N1237" s="243"/>
      <c r="O1237" s="243"/>
      <c r="P1237" s="243"/>
      <c r="Q1237" s="243"/>
      <c r="R1237" s="243"/>
      <c r="S1237" s="243"/>
      <c r="T1237" s="244"/>
      <c r="U1237" s="13"/>
      <c r="V1237" s="13"/>
      <c r="W1237" s="13"/>
      <c r="X1237" s="13"/>
      <c r="Y1237" s="13"/>
      <c r="Z1237" s="13"/>
      <c r="AA1237" s="13"/>
      <c r="AB1237" s="13"/>
      <c r="AC1237" s="13"/>
      <c r="AD1237" s="13"/>
      <c r="AE1237" s="13"/>
      <c r="AT1237" s="245" t="s">
        <v>177</v>
      </c>
      <c r="AU1237" s="245" t="s">
        <v>87</v>
      </c>
      <c r="AV1237" s="13" t="s">
        <v>85</v>
      </c>
      <c r="AW1237" s="13" t="s">
        <v>38</v>
      </c>
      <c r="AX1237" s="13" t="s">
        <v>77</v>
      </c>
      <c r="AY1237" s="245" t="s">
        <v>165</v>
      </c>
    </row>
    <row r="1238" s="14" customFormat="1">
      <c r="A1238" s="14"/>
      <c r="B1238" s="246"/>
      <c r="C1238" s="247"/>
      <c r="D1238" s="232" t="s">
        <v>177</v>
      </c>
      <c r="E1238" s="248" t="s">
        <v>40</v>
      </c>
      <c r="F1238" s="249" t="s">
        <v>215</v>
      </c>
      <c r="G1238" s="247"/>
      <c r="H1238" s="250">
        <v>14.4</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177</v>
      </c>
      <c r="AU1238" s="256" t="s">
        <v>87</v>
      </c>
      <c r="AV1238" s="14" t="s">
        <v>87</v>
      </c>
      <c r="AW1238" s="14" t="s">
        <v>38</v>
      </c>
      <c r="AX1238" s="14" t="s">
        <v>77</v>
      </c>
      <c r="AY1238" s="256" t="s">
        <v>165</v>
      </c>
    </row>
    <row r="1239" s="13" customFormat="1">
      <c r="A1239" s="13"/>
      <c r="B1239" s="236"/>
      <c r="C1239" s="237"/>
      <c r="D1239" s="232" t="s">
        <v>177</v>
      </c>
      <c r="E1239" s="238" t="s">
        <v>40</v>
      </c>
      <c r="F1239" s="239" t="s">
        <v>1320</v>
      </c>
      <c r="G1239" s="237"/>
      <c r="H1239" s="238" t="s">
        <v>40</v>
      </c>
      <c r="I1239" s="240"/>
      <c r="J1239" s="237"/>
      <c r="K1239" s="237"/>
      <c r="L1239" s="241"/>
      <c r="M1239" s="242"/>
      <c r="N1239" s="243"/>
      <c r="O1239" s="243"/>
      <c r="P1239" s="243"/>
      <c r="Q1239" s="243"/>
      <c r="R1239" s="243"/>
      <c r="S1239" s="243"/>
      <c r="T1239" s="244"/>
      <c r="U1239" s="13"/>
      <c r="V1239" s="13"/>
      <c r="W1239" s="13"/>
      <c r="X1239" s="13"/>
      <c r="Y1239" s="13"/>
      <c r="Z1239" s="13"/>
      <c r="AA1239" s="13"/>
      <c r="AB1239" s="13"/>
      <c r="AC1239" s="13"/>
      <c r="AD1239" s="13"/>
      <c r="AE1239" s="13"/>
      <c r="AT1239" s="245" t="s">
        <v>177</v>
      </c>
      <c r="AU1239" s="245" t="s">
        <v>87</v>
      </c>
      <c r="AV1239" s="13" t="s">
        <v>85</v>
      </c>
      <c r="AW1239" s="13" t="s">
        <v>38</v>
      </c>
      <c r="AX1239" s="13" t="s">
        <v>77</v>
      </c>
      <c r="AY1239" s="245" t="s">
        <v>165</v>
      </c>
    </row>
    <row r="1240" s="13" customFormat="1">
      <c r="A1240" s="13"/>
      <c r="B1240" s="236"/>
      <c r="C1240" s="237"/>
      <c r="D1240" s="232" t="s">
        <v>177</v>
      </c>
      <c r="E1240" s="238" t="s">
        <v>40</v>
      </c>
      <c r="F1240" s="239" t="s">
        <v>1319</v>
      </c>
      <c r="G1240" s="237"/>
      <c r="H1240" s="238" t="s">
        <v>40</v>
      </c>
      <c r="I1240" s="240"/>
      <c r="J1240" s="237"/>
      <c r="K1240" s="237"/>
      <c r="L1240" s="241"/>
      <c r="M1240" s="242"/>
      <c r="N1240" s="243"/>
      <c r="O1240" s="243"/>
      <c r="P1240" s="243"/>
      <c r="Q1240" s="243"/>
      <c r="R1240" s="243"/>
      <c r="S1240" s="243"/>
      <c r="T1240" s="244"/>
      <c r="U1240" s="13"/>
      <c r="V1240" s="13"/>
      <c r="W1240" s="13"/>
      <c r="X1240" s="13"/>
      <c r="Y1240" s="13"/>
      <c r="Z1240" s="13"/>
      <c r="AA1240" s="13"/>
      <c r="AB1240" s="13"/>
      <c r="AC1240" s="13"/>
      <c r="AD1240" s="13"/>
      <c r="AE1240" s="13"/>
      <c r="AT1240" s="245" t="s">
        <v>177</v>
      </c>
      <c r="AU1240" s="245" t="s">
        <v>87</v>
      </c>
      <c r="AV1240" s="13" t="s">
        <v>85</v>
      </c>
      <c r="AW1240" s="13" t="s">
        <v>38</v>
      </c>
      <c r="AX1240" s="13" t="s">
        <v>77</v>
      </c>
      <c r="AY1240" s="245" t="s">
        <v>165</v>
      </c>
    </row>
    <row r="1241" s="13" customFormat="1">
      <c r="A1241" s="13"/>
      <c r="B1241" s="236"/>
      <c r="C1241" s="237"/>
      <c r="D1241" s="232" t="s">
        <v>177</v>
      </c>
      <c r="E1241" s="238" t="s">
        <v>40</v>
      </c>
      <c r="F1241" s="239" t="s">
        <v>208</v>
      </c>
      <c r="G1241" s="237"/>
      <c r="H1241" s="238" t="s">
        <v>40</v>
      </c>
      <c r="I1241" s="240"/>
      <c r="J1241" s="237"/>
      <c r="K1241" s="237"/>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177</v>
      </c>
      <c r="AU1241" s="245" t="s">
        <v>87</v>
      </c>
      <c r="AV1241" s="13" t="s">
        <v>85</v>
      </c>
      <c r="AW1241" s="13" t="s">
        <v>38</v>
      </c>
      <c r="AX1241" s="13" t="s">
        <v>77</v>
      </c>
      <c r="AY1241" s="245" t="s">
        <v>165</v>
      </c>
    </row>
    <row r="1242" s="14" customFormat="1">
      <c r="A1242" s="14"/>
      <c r="B1242" s="246"/>
      <c r="C1242" s="247"/>
      <c r="D1242" s="232" t="s">
        <v>177</v>
      </c>
      <c r="E1242" s="248" t="s">
        <v>40</v>
      </c>
      <c r="F1242" s="249" t="s">
        <v>369</v>
      </c>
      <c r="G1242" s="247"/>
      <c r="H1242" s="250">
        <v>1.6779999999999999</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177</v>
      </c>
      <c r="AU1242" s="256" t="s">
        <v>87</v>
      </c>
      <c r="AV1242" s="14" t="s">
        <v>87</v>
      </c>
      <c r="AW1242" s="14" t="s">
        <v>38</v>
      </c>
      <c r="AX1242" s="14" t="s">
        <v>77</v>
      </c>
      <c r="AY1242" s="256" t="s">
        <v>165</v>
      </c>
    </row>
    <row r="1243" s="14" customFormat="1">
      <c r="A1243" s="14"/>
      <c r="B1243" s="246"/>
      <c r="C1243" s="247"/>
      <c r="D1243" s="232" t="s">
        <v>177</v>
      </c>
      <c r="E1243" s="248" t="s">
        <v>40</v>
      </c>
      <c r="F1243" s="249" t="s">
        <v>370</v>
      </c>
      <c r="G1243" s="247"/>
      <c r="H1243" s="250">
        <v>0.45000000000000001</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177</v>
      </c>
      <c r="AU1243" s="256" t="s">
        <v>87</v>
      </c>
      <c r="AV1243" s="14" t="s">
        <v>87</v>
      </c>
      <c r="AW1243" s="14" t="s">
        <v>38</v>
      </c>
      <c r="AX1243" s="14" t="s">
        <v>77</v>
      </c>
      <c r="AY1243" s="256" t="s">
        <v>165</v>
      </c>
    </row>
    <row r="1244" s="13" customFormat="1">
      <c r="A1244" s="13"/>
      <c r="B1244" s="236"/>
      <c r="C1244" s="237"/>
      <c r="D1244" s="232" t="s">
        <v>177</v>
      </c>
      <c r="E1244" s="238" t="s">
        <v>40</v>
      </c>
      <c r="F1244" s="239" t="s">
        <v>210</v>
      </c>
      <c r="G1244" s="237"/>
      <c r="H1244" s="238" t="s">
        <v>40</v>
      </c>
      <c r="I1244" s="240"/>
      <c r="J1244" s="237"/>
      <c r="K1244" s="237"/>
      <c r="L1244" s="241"/>
      <c r="M1244" s="242"/>
      <c r="N1244" s="243"/>
      <c r="O1244" s="243"/>
      <c r="P1244" s="243"/>
      <c r="Q1244" s="243"/>
      <c r="R1244" s="243"/>
      <c r="S1244" s="243"/>
      <c r="T1244" s="244"/>
      <c r="U1244" s="13"/>
      <c r="V1244" s="13"/>
      <c r="W1244" s="13"/>
      <c r="X1244" s="13"/>
      <c r="Y1244" s="13"/>
      <c r="Z1244" s="13"/>
      <c r="AA1244" s="13"/>
      <c r="AB1244" s="13"/>
      <c r="AC1244" s="13"/>
      <c r="AD1244" s="13"/>
      <c r="AE1244" s="13"/>
      <c r="AT1244" s="245" t="s">
        <v>177</v>
      </c>
      <c r="AU1244" s="245" t="s">
        <v>87</v>
      </c>
      <c r="AV1244" s="13" t="s">
        <v>85</v>
      </c>
      <c r="AW1244" s="13" t="s">
        <v>38</v>
      </c>
      <c r="AX1244" s="13" t="s">
        <v>77</v>
      </c>
      <c r="AY1244" s="245" t="s">
        <v>165</v>
      </c>
    </row>
    <row r="1245" s="14" customFormat="1">
      <c r="A1245" s="14"/>
      <c r="B1245" s="246"/>
      <c r="C1245" s="247"/>
      <c r="D1245" s="232" t="s">
        <v>177</v>
      </c>
      <c r="E1245" s="248" t="s">
        <v>40</v>
      </c>
      <c r="F1245" s="249" t="s">
        <v>371</v>
      </c>
      <c r="G1245" s="247"/>
      <c r="H1245" s="250">
        <v>2.0150000000000001</v>
      </c>
      <c r="I1245" s="251"/>
      <c r="J1245" s="247"/>
      <c r="K1245" s="247"/>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177</v>
      </c>
      <c r="AU1245" s="256" t="s">
        <v>87</v>
      </c>
      <c r="AV1245" s="14" t="s">
        <v>87</v>
      </c>
      <c r="AW1245" s="14" t="s">
        <v>38</v>
      </c>
      <c r="AX1245" s="14" t="s">
        <v>77</v>
      </c>
      <c r="AY1245" s="256" t="s">
        <v>165</v>
      </c>
    </row>
    <row r="1246" s="13" customFormat="1">
      <c r="A1246" s="13"/>
      <c r="B1246" s="236"/>
      <c r="C1246" s="237"/>
      <c r="D1246" s="232" t="s">
        <v>177</v>
      </c>
      <c r="E1246" s="238" t="s">
        <v>40</v>
      </c>
      <c r="F1246" s="239" t="s">
        <v>214</v>
      </c>
      <c r="G1246" s="237"/>
      <c r="H1246" s="238" t="s">
        <v>40</v>
      </c>
      <c r="I1246" s="240"/>
      <c r="J1246" s="237"/>
      <c r="K1246" s="237"/>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177</v>
      </c>
      <c r="AU1246" s="245" t="s">
        <v>87</v>
      </c>
      <c r="AV1246" s="13" t="s">
        <v>85</v>
      </c>
      <c r="AW1246" s="13" t="s">
        <v>38</v>
      </c>
      <c r="AX1246" s="13" t="s">
        <v>77</v>
      </c>
      <c r="AY1246" s="245" t="s">
        <v>165</v>
      </c>
    </row>
    <row r="1247" s="14" customFormat="1">
      <c r="A1247" s="14"/>
      <c r="B1247" s="246"/>
      <c r="C1247" s="247"/>
      <c r="D1247" s="232" t="s">
        <v>177</v>
      </c>
      <c r="E1247" s="248" t="s">
        <v>40</v>
      </c>
      <c r="F1247" s="249" t="s">
        <v>372</v>
      </c>
      <c r="G1247" s="247"/>
      <c r="H1247" s="250">
        <v>14.438000000000001</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177</v>
      </c>
      <c r="AU1247" s="256" t="s">
        <v>87</v>
      </c>
      <c r="AV1247" s="14" t="s">
        <v>87</v>
      </c>
      <c r="AW1247" s="14" t="s">
        <v>38</v>
      </c>
      <c r="AX1247" s="14" t="s">
        <v>77</v>
      </c>
      <c r="AY1247" s="256" t="s">
        <v>165</v>
      </c>
    </row>
    <row r="1248" s="13" customFormat="1">
      <c r="A1248" s="13"/>
      <c r="B1248" s="236"/>
      <c r="C1248" s="237"/>
      <c r="D1248" s="232" t="s">
        <v>177</v>
      </c>
      <c r="E1248" s="238" t="s">
        <v>40</v>
      </c>
      <c r="F1248" s="239" t="s">
        <v>212</v>
      </c>
      <c r="G1248" s="237"/>
      <c r="H1248" s="238" t="s">
        <v>40</v>
      </c>
      <c r="I1248" s="240"/>
      <c r="J1248" s="237"/>
      <c r="K1248" s="237"/>
      <c r="L1248" s="241"/>
      <c r="M1248" s="242"/>
      <c r="N1248" s="243"/>
      <c r="O1248" s="243"/>
      <c r="P1248" s="243"/>
      <c r="Q1248" s="243"/>
      <c r="R1248" s="243"/>
      <c r="S1248" s="243"/>
      <c r="T1248" s="244"/>
      <c r="U1248" s="13"/>
      <c r="V1248" s="13"/>
      <c r="W1248" s="13"/>
      <c r="X1248" s="13"/>
      <c r="Y1248" s="13"/>
      <c r="Z1248" s="13"/>
      <c r="AA1248" s="13"/>
      <c r="AB1248" s="13"/>
      <c r="AC1248" s="13"/>
      <c r="AD1248" s="13"/>
      <c r="AE1248" s="13"/>
      <c r="AT1248" s="245" t="s">
        <v>177</v>
      </c>
      <c r="AU1248" s="245" t="s">
        <v>87</v>
      </c>
      <c r="AV1248" s="13" t="s">
        <v>85</v>
      </c>
      <c r="AW1248" s="13" t="s">
        <v>38</v>
      </c>
      <c r="AX1248" s="13" t="s">
        <v>77</v>
      </c>
      <c r="AY1248" s="245" t="s">
        <v>165</v>
      </c>
    </row>
    <row r="1249" s="14" customFormat="1">
      <c r="A1249" s="14"/>
      <c r="B1249" s="246"/>
      <c r="C1249" s="247"/>
      <c r="D1249" s="232" t="s">
        <v>177</v>
      </c>
      <c r="E1249" s="248" t="s">
        <v>40</v>
      </c>
      <c r="F1249" s="249" t="s">
        <v>373</v>
      </c>
      <c r="G1249" s="247"/>
      <c r="H1249" s="250">
        <v>11.531000000000001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177</v>
      </c>
      <c r="AU1249" s="256" t="s">
        <v>87</v>
      </c>
      <c r="AV1249" s="14" t="s">
        <v>87</v>
      </c>
      <c r="AW1249" s="14" t="s">
        <v>38</v>
      </c>
      <c r="AX1249" s="14" t="s">
        <v>77</v>
      </c>
      <c r="AY1249" s="256" t="s">
        <v>165</v>
      </c>
    </row>
    <row r="1250" s="13" customFormat="1">
      <c r="A1250" s="13"/>
      <c r="B1250" s="236"/>
      <c r="C1250" s="237"/>
      <c r="D1250" s="232" t="s">
        <v>177</v>
      </c>
      <c r="E1250" s="238" t="s">
        <v>40</v>
      </c>
      <c r="F1250" s="239" t="s">
        <v>1320</v>
      </c>
      <c r="G1250" s="237"/>
      <c r="H1250" s="238" t="s">
        <v>40</v>
      </c>
      <c r="I1250" s="240"/>
      <c r="J1250" s="237"/>
      <c r="K1250" s="237"/>
      <c r="L1250" s="241"/>
      <c r="M1250" s="242"/>
      <c r="N1250" s="243"/>
      <c r="O1250" s="243"/>
      <c r="P1250" s="243"/>
      <c r="Q1250" s="243"/>
      <c r="R1250" s="243"/>
      <c r="S1250" s="243"/>
      <c r="T1250" s="244"/>
      <c r="U1250" s="13"/>
      <c r="V1250" s="13"/>
      <c r="W1250" s="13"/>
      <c r="X1250" s="13"/>
      <c r="Y1250" s="13"/>
      <c r="Z1250" s="13"/>
      <c r="AA1250" s="13"/>
      <c r="AB1250" s="13"/>
      <c r="AC1250" s="13"/>
      <c r="AD1250" s="13"/>
      <c r="AE1250" s="13"/>
      <c r="AT1250" s="245" t="s">
        <v>177</v>
      </c>
      <c r="AU1250" s="245" t="s">
        <v>87</v>
      </c>
      <c r="AV1250" s="13" t="s">
        <v>85</v>
      </c>
      <c r="AW1250" s="13" t="s">
        <v>38</v>
      </c>
      <c r="AX1250" s="13" t="s">
        <v>77</v>
      </c>
      <c r="AY1250" s="245" t="s">
        <v>165</v>
      </c>
    </row>
    <row r="1251" s="13" customFormat="1">
      <c r="A1251" s="13"/>
      <c r="B1251" s="236"/>
      <c r="C1251" s="237"/>
      <c r="D1251" s="232" t="s">
        <v>177</v>
      </c>
      <c r="E1251" s="238" t="s">
        <v>40</v>
      </c>
      <c r="F1251" s="239" t="s">
        <v>208</v>
      </c>
      <c r="G1251" s="237"/>
      <c r="H1251" s="238" t="s">
        <v>40</v>
      </c>
      <c r="I1251" s="240"/>
      <c r="J1251" s="237"/>
      <c r="K1251" s="237"/>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177</v>
      </c>
      <c r="AU1251" s="245" t="s">
        <v>87</v>
      </c>
      <c r="AV1251" s="13" t="s">
        <v>85</v>
      </c>
      <c r="AW1251" s="13" t="s">
        <v>38</v>
      </c>
      <c r="AX1251" s="13" t="s">
        <v>77</v>
      </c>
      <c r="AY1251" s="245" t="s">
        <v>165</v>
      </c>
    </row>
    <row r="1252" s="14" customFormat="1">
      <c r="A1252" s="14"/>
      <c r="B1252" s="246"/>
      <c r="C1252" s="247"/>
      <c r="D1252" s="232" t="s">
        <v>177</v>
      </c>
      <c r="E1252" s="248" t="s">
        <v>40</v>
      </c>
      <c r="F1252" s="249" t="s">
        <v>379</v>
      </c>
      <c r="G1252" s="247"/>
      <c r="H1252" s="250">
        <v>16.271999999999998</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177</v>
      </c>
      <c r="AU1252" s="256" t="s">
        <v>87</v>
      </c>
      <c r="AV1252" s="14" t="s">
        <v>87</v>
      </c>
      <c r="AW1252" s="14" t="s">
        <v>38</v>
      </c>
      <c r="AX1252" s="14" t="s">
        <v>77</v>
      </c>
      <c r="AY1252" s="256" t="s">
        <v>165</v>
      </c>
    </row>
    <row r="1253" s="14" customFormat="1">
      <c r="A1253" s="14"/>
      <c r="B1253" s="246"/>
      <c r="C1253" s="247"/>
      <c r="D1253" s="232" t="s">
        <v>177</v>
      </c>
      <c r="E1253" s="248" t="s">
        <v>40</v>
      </c>
      <c r="F1253" s="249" t="s">
        <v>380</v>
      </c>
      <c r="G1253" s="247"/>
      <c r="H1253" s="250">
        <v>-4.7279999999999998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177</v>
      </c>
      <c r="AU1253" s="256" t="s">
        <v>87</v>
      </c>
      <c r="AV1253" s="14" t="s">
        <v>87</v>
      </c>
      <c r="AW1253" s="14" t="s">
        <v>38</v>
      </c>
      <c r="AX1253" s="14" t="s">
        <v>77</v>
      </c>
      <c r="AY1253" s="256" t="s">
        <v>165</v>
      </c>
    </row>
    <row r="1254" s="14" customFormat="1">
      <c r="A1254" s="14"/>
      <c r="B1254" s="246"/>
      <c r="C1254" s="247"/>
      <c r="D1254" s="232" t="s">
        <v>177</v>
      </c>
      <c r="E1254" s="248" t="s">
        <v>40</v>
      </c>
      <c r="F1254" s="249" t="s">
        <v>183</v>
      </c>
      <c r="G1254" s="247"/>
      <c r="H1254" s="250">
        <v>-1.379</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177</v>
      </c>
      <c r="AU1254" s="256" t="s">
        <v>87</v>
      </c>
      <c r="AV1254" s="14" t="s">
        <v>87</v>
      </c>
      <c r="AW1254" s="14" t="s">
        <v>38</v>
      </c>
      <c r="AX1254" s="14" t="s">
        <v>77</v>
      </c>
      <c r="AY1254" s="256" t="s">
        <v>165</v>
      </c>
    </row>
    <row r="1255" s="13" customFormat="1">
      <c r="A1255" s="13"/>
      <c r="B1255" s="236"/>
      <c r="C1255" s="237"/>
      <c r="D1255" s="232" t="s">
        <v>177</v>
      </c>
      <c r="E1255" s="238" t="s">
        <v>40</v>
      </c>
      <c r="F1255" s="239" t="s">
        <v>210</v>
      </c>
      <c r="G1255" s="237"/>
      <c r="H1255" s="238" t="s">
        <v>40</v>
      </c>
      <c r="I1255" s="240"/>
      <c r="J1255" s="237"/>
      <c r="K1255" s="237"/>
      <c r="L1255" s="241"/>
      <c r="M1255" s="242"/>
      <c r="N1255" s="243"/>
      <c r="O1255" s="243"/>
      <c r="P1255" s="243"/>
      <c r="Q1255" s="243"/>
      <c r="R1255" s="243"/>
      <c r="S1255" s="243"/>
      <c r="T1255" s="244"/>
      <c r="U1255" s="13"/>
      <c r="V1255" s="13"/>
      <c r="W1255" s="13"/>
      <c r="X1255" s="13"/>
      <c r="Y1255" s="13"/>
      <c r="Z1255" s="13"/>
      <c r="AA1255" s="13"/>
      <c r="AB1255" s="13"/>
      <c r="AC1255" s="13"/>
      <c r="AD1255" s="13"/>
      <c r="AE1255" s="13"/>
      <c r="AT1255" s="245" t="s">
        <v>177</v>
      </c>
      <c r="AU1255" s="245" t="s">
        <v>87</v>
      </c>
      <c r="AV1255" s="13" t="s">
        <v>85</v>
      </c>
      <c r="AW1255" s="13" t="s">
        <v>38</v>
      </c>
      <c r="AX1255" s="13" t="s">
        <v>77</v>
      </c>
      <c r="AY1255" s="245" t="s">
        <v>165</v>
      </c>
    </row>
    <row r="1256" s="14" customFormat="1">
      <c r="A1256" s="14"/>
      <c r="B1256" s="246"/>
      <c r="C1256" s="247"/>
      <c r="D1256" s="232" t="s">
        <v>177</v>
      </c>
      <c r="E1256" s="248" t="s">
        <v>40</v>
      </c>
      <c r="F1256" s="249" t="s">
        <v>381</v>
      </c>
      <c r="G1256" s="247"/>
      <c r="H1256" s="250">
        <v>15.247999999999999</v>
      </c>
      <c r="I1256" s="251"/>
      <c r="J1256" s="247"/>
      <c r="K1256" s="247"/>
      <c r="L1256" s="252"/>
      <c r="M1256" s="253"/>
      <c r="N1256" s="254"/>
      <c r="O1256" s="254"/>
      <c r="P1256" s="254"/>
      <c r="Q1256" s="254"/>
      <c r="R1256" s="254"/>
      <c r="S1256" s="254"/>
      <c r="T1256" s="255"/>
      <c r="U1256" s="14"/>
      <c r="V1256" s="14"/>
      <c r="W1256" s="14"/>
      <c r="X1256" s="14"/>
      <c r="Y1256" s="14"/>
      <c r="Z1256" s="14"/>
      <c r="AA1256" s="14"/>
      <c r="AB1256" s="14"/>
      <c r="AC1256" s="14"/>
      <c r="AD1256" s="14"/>
      <c r="AE1256" s="14"/>
      <c r="AT1256" s="256" t="s">
        <v>177</v>
      </c>
      <c r="AU1256" s="256" t="s">
        <v>87</v>
      </c>
      <c r="AV1256" s="14" t="s">
        <v>87</v>
      </c>
      <c r="AW1256" s="14" t="s">
        <v>38</v>
      </c>
      <c r="AX1256" s="14" t="s">
        <v>77</v>
      </c>
      <c r="AY1256" s="256" t="s">
        <v>165</v>
      </c>
    </row>
    <row r="1257" s="14" customFormat="1">
      <c r="A1257" s="14"/>
      <c r="B1257" s="246"/>
      <c r="C1257" s="247"/>
      <c r="D1257" s="232" t="s">
        <v>177</v>
      </c>
      <c r="E1257" s="248" t="s">
        <v>40</v>
      </c>
      <c r="F1257" s="249" t="s">
        <v>183</v>
      </c>
      <c r="G1257" s="247"/>
      <c r="H1257" s="250">
        <v>-1.379</v>
      </c>
      <c r="I1257" s="251"/>
      <c r="J1257" s="247"/>
      <c r="K1257" s="247"/>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177</v>
      </c>
      <c r="AU1257" s="256" t="s">
        <v>87</v>
      </c>
      <c r="AV1257" s="14" t="s">
        <v>87</v>
      </c>
      <c r="AW1257" s="14" t="s">
        <v>38</v>
      </c>
      <c r="AX1257" s="14" t="s">
        <v>77</v>
      </c>
      <c r="AY1257" s="256" t="s">
        <v>165</v>
      </c>
    </row>
    <row r="1258" s="13" customFormat="1">
      <c r="A1258" s="13"/>
      <c r="B1258" s="236"/>
      <c r="C1258" s="237"/>
      <c r="D1258" s="232" t="s">
        <v>177</v>
      </c>
      <c r="E1258" s="238" t="s">
        <v>40</v>
      </c>
      <c r="F1258" s="239" t="s">
        <v>214</v>
      </c>
      <c r="G1258" s="237"/>
      <c r="H1258" s="238" t="s">
        <v>40</v>
      </c>
      <c r="I1258" s="240"/>
      <c r="J1258" s="237"/>
      <c r="K1258" s="237"/>
      <c r="L1258" s="241"/>
      <c r="M1258" s="242"/>
      <c r="N1258" s="243"/>
      <c r="O1258" s="243"/>
      <c r="P1258" s="243"/>
      <c r="Q1258" s="243"/>
      <c r="R1258" s="243"/>
      <c r="S1258" s="243"/>
      <c r="T1258" s="244"/>
      <c r="U1258" s="13"/>
      <c r="V1258" s="13"/>
      <c r="W1258" s="13"/>
      <c r="X1258" s="13"/>
      <c r="Y1258" s="13"/>
      <c r="Z1258" s="13"/>
      <c r="AA1258" s="13"/>
      <c r="AB1258" s="13"/>
      <c r="AC1258" s="13"/>
      <c r="AD1258" s="13"/>
      <c r="AE1258" s="13"/>
      <c r="AT1258" s="245" t="s">
        <v>177</v>
      </c>
      <c r="AU1258" s="245" t="s">
        <v>87</v>
      </c>
      <c r="AV1258" s="13" t="s">
        <v>85</v>
      </c>
      <c r="AW1258" s="13" t="s">
        <v>38</v>
      </c>
      <c r="AX1258" s="13" t="s">
        <v>77</v>
      </c>
      <c r="AY1258" s="245" t="s">
        <v>165</v>
      </c>
    </row>
    <row r="1259" s="14" customFormat="1">
      <c r="A1259" s="14"/>
      <c r="B1259" s="246"/>
      <c r="C1259" s="247"/>
      <c r="D1259" s="232" t="s">
        <v>177</v>
      </c>
      <c r="E1259" s="248" t="s">
        <v>40</v>
      </c>
      <c r="F1259" s="249" t="s">
        <v>382</v>
      </c>
      <c r="G1259" s="247"/>
      <c r="H1259" s="250">
        <v>42.799999999999997</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177</v>
      </c>
      <c r="AU1259" s="256" t="s">
        <v>87</v>
      </c>
      <c r="AV1259" s="14" t="s">
        <v>87</v>
      </c>
      <c r="AW1259" s="14" t="s">
        <v>38</v>
      </c>
      <c r="AX1259" s="14" t="s">
        <v>77</v>
      </c>
      <c r="AY1259" s="256" t="s">
        <v>165</v>
      </c>
    </row>
    <row r="1260" s="14" customFormat="1">
      <c r="A1260" s="14"/>
      <c r="B1260" s="246"/>
      <c r="C1260" s="247"/>
      <c r="D1260" s="232" t="s">
        <v>177</v>
      </c>
      <c r="E1260" s="248" t="s">
        <v>40</v>
      </c>
      <c r="F1260" s="249" t="s">
        <v>180</v>
      </c>
      <c r="G1260" s="247"/>
      <c r="H1260" s="250">
        <v>-1.5760000000000001</v>
      </c>
      <c r="I1260" s="251"/>
      <c r="J1260" s="247"/>
      <c r="K1260" s="247"/>
      <c r="L1260" s="252"/>
      <c r="M1260" s="253"/>
      <c r="N1260" s="254"/>
      <c r="O1260" s="254"/>
      <c r="P1260" s="254"/>
      <c r="Q1260" s="254"/>
      <c r="R1260" s="254"/>
      <c r="S1260" s="254"/>
      <c r="T1260" s="255"/>
      <c r="U1260" s="14"/>
      <c r="V1260" s="14"/>
      <c r="W1260" s="14"/>
      <c r="X1260" s="14"/>
      <c r="Y1260" s="14"/>
      <c r="Z1260" s="14"/>
      <c r="AA1260" s="14"/>
      <c r="AB1260" s="14"/>
      <c r="AC1260" s="14"/>
      <c r="AD1260" s="14"/>
      <c r="AE1260" s="14"/>
      <c r="AT1260" s="256" t="s">
        <v>177</v>
      </c>
      <c r="AU1260" s="256" t="s">
        <v>87</v>
      </c>
      <c r="AV1260" s="14" t="s">
        <v>87</v>
      </c>
      <c r="AW1260" s="14" t="s">
        <v>38</v>
      </c>
      <c r="AX1260" s="14" t="s">
        <v>77</v>
      </c>
      <c r="AY1260" s="256" t="s">
        <v>165</v>
      </c>
    </row>
    <row r="1261" s="14" customFormat="1">
      <c r="A1261" s="14"/>
      <c r="B1261" s="246"/>
      <c r="C1261" s="247"/>
      <c r="D1261" s="232" t="s">
        <v>177</v>
      </c>
      <c r="E1261" s="248" t="s">
        <v>40</v>
      </c>
      <c r="F1261" s="249" t="s">
        <v>383</v>
      </c>
      <c r="G1261" s="247"/>
      <c r="H1261" s="250">
        <v>-3.7130000000000001</v>
      </c>
      <c r="I1261" s="251"/>
      <c r="J1261" s="247"/>
      <c r="K1261" s="247"/>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177</v>
      </c>
      <c r="AU1261" s="256" t="s">
        <v>87</v>
      </c>
      <c r="AV1261" s="14" t="s">
        <v>87</v>
      </c>
      <c r="AW1261" s="14" t="s">
        <v>38</v>
      </c>
      <c r="AX1261" s="14" t="s">
        <v>77</v>
      </c>
      <c r="AY1261" s="256" t="s">
        <v>165</v>
      </c>
    </row>
    <row r="1262" s="14" customFormat="1">
      <c r="A1262" s="14"/>
      <c r="B1262" s="246"/>
      <c r="C1262" s="247"/>
      <c r="D1262" s="232" t="s">
        <v>177</v>
      </c>
      <c r="E1262" s="248" t="s">
        <v>40</v>
      </c>
      <c r="F1262" s="249" t="s">
        <v>384</v>
      </c>
      <c r="G1262" s="247"/>
      <c r="H1262" s="250">
        <v>1.665</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177</v>
      </c>
      <c r="AU1262" s="256" t="s">
        <v>87</v>
      </c>
      <c r="AV1262" s="14" t="s">
        <v>87</v>
      </c>
      <c r="AW1262" s="14" t="s">
        <v>38</v>
      </c>
      <c r="AX1262" s="14" t="s">
        <v>77</v>
      </c>
      <c r="AY1262" s="256" t="s">
        <v>165</v>
      </c>
    </row>
    <row r="1263" s="13" customFormat="1">
      <c r="A1263" s="13"/>
      <c r="B1263" s="236"/>
      <c r="C1263" s="237"/>
      <c r="D1263" s="232" t="s">
        <v>177</v>
      </c>
      <c r="E1263" s="238" t="s">
        <v>40</v>
      </c>
      <c r="F1263" s="239" t="s">
        <v>212</v>
      </c>
      <c r="G1263" s="237"/>
      <c r="H1263" s="238" t="s">
        <v>40</v>
      </c>
      <c r="I1263" s="240"/>
      <c r="J1263" s="237"/>
      <c r="K1263" s="237"/>
      <c r="L1263" s="241"/>
      <c r="M1263" s="242"/>
      <c r="N1263" s="243"/>
      <c r="O1263" s="243"/>
      <c r="P1263" s="243"/>
      <c r="Q1263" s="243"/>
      <c r="R1263" s="243"/>
      <c r="S1263" s="243"/>
      <c r="T1263" s="244"/>
      <c r="U1263" s="13"/>
      <c r="V1263" s="13"/>
      <c r="W1263" s="13"/>
      <c r="X1263" s="13"/>
      <c r="Y1263" s="13"/>
      <c r="Z1263" s="13"/>
      <c r="AA1263" s="13"/>
      <c r="AB1263" s="13"/>
      <c r="AC1263" s="13"/>
      <c r="AD1263" s="13"/>
      <c r="AE1263" s="13"/>
      <c r="AT1263" s="245" t="s">
        <v>177</v>
      </c>
      <c r="AU1263" s="245" t="s">
        <v>87</v>
      </c>
      <c r="AV1263" s="13" t="s">
        <v>85</v>
      </c>
      <c r="AW1263" s="13" t="s">
        <v>38</v>
      </c>
      <c r="AX1263" s="13" t="s">
        <v>77</v>
      </c>
      <c r="AY1263" s="245" t="s">
        <v>165</v>
      </c>
    </row>
    <row r="1264" s="14" customFormat="1">
      <c r="A1264" s="14"/>
      <c r="B1264" s="246"/>
      <c r="C1264" s="247"/>
      <c r="D1264" s="232" t="s">
        <v>177</v>
      </c>
      <c r="E1264" s="248" t="s">
        <v>40</v>
      </c>
      <c r="F1264" s="249" t="s">
        <v>385</v>
      </c>
      <c r="G1264" s="247"/>
      <c r="H1264" s="250">
        <v>36.514000000000003</v>
      </c>
      <c r="I1264" s="251"/>
      <c r="J1264" s="247"/>
      <c r="K1264" s="247"/>
      <c r="L1264" s="252"/>
      <c r="M1264" s="253"/>
      <c r="N1264" s="254"/>
      <c r="O1264" s="254"/>
      <c r="P1264" s="254"/>
      <c r="Q1264" s="254"/>
      <c r="R1264" s="254"/>
      <c r="S1264" s="254"/>
      <c r="T1264" s="255"/>
      <c r="U1264" s="14"/>
      <c r="V1264" s="14"/>
      <c r="W1264" s="14"/>
      <c r="X1264" s="14"/>
      <c r="Y1264" s="14"/>
      <c r="Z1264" s="14"/>
      <c r="AA1264" s="14"/>
      <c r="AB1264" s="14"/>
      <c r="AC1264" s="14"/>
      <c r="AD1264" s="14"/>
      <c r="AE1264" s="14"/>
      <c r="AT1264" s="256" t="s">
        <v>177</v>
      </c>
      <c r="AU1264" s="256" t="s">
        <v>87</v>
      </c>
      <c r="AV1264" s="14" t="s">
        <v>87</v>
      </c>
      <c r="AW1264" s="14" t="s">
        <v>38</v>
      </c>
      <c r="AX1264" s="14" t="s">
        <v>77</v>
      </c>
      <c r="AY1264" s="256" t="s">
        <v>165</v>
      </c>
    </row>
    <row r="1265" s="14" customFormat="1">
      <c r="A1265" s="14"/>
      <c r="B1265" s="246"/>
      <c r="C1265" s="247"/>
      <c r="D1265" s="232" t="s">
        <v>177</v>
      </c>
      <c r="E1265" s="248" t="s">
        <v>40</v>
      </c>
      <c r="F1265" s="249" t="s">
        <v>180</v>
      </c>
      <c r="G1265" s="247"/>
      <c r="H1265" s="250">
        <v>-1.5760000000000001</v>
      </c>
      <c r="I1265" s="251"/>
      <c r="J1265" s="247"/>
      <c r="K1265" s="247"/>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177</v>
      </c>
      <c r="AU1265" s="256" t="s">
        <v>87</v>
      </c>
      <c r="AV1265" s="14" t="s">
        <v>87</v>
      </c>
      <c r="AW1265" s="14" t="s">
        <v>38</v>
      </c>
      <c r="AX1265" s="14" t="s">
        <v>77</v>
      </c>
      <c r="AY1265" s="256" t="s">
        <v>165</v>
      </c>
    </row>
    <row r="1266" s="14" customFormat="1">
      <c r="A1266" s="14"/>
      <c r="B1266" s="246"/>
      <c r="C1266" s="247"/>
      <c r="D1266" s="232" t="s">
        <v>177</v>
      </c>
      <c r="E1266" s="248" t="s">
        <v>40</v>
      </c>
      <c r="F1266" s="249" t="s">
        <v>383</v>
      </c>
      <c r="G1266" s="247"/>
      <c r="H1266" s="250">
        <v>-3.7130000000000001</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177</v>
      </c>
      <c r="AU1266" s="256" t="s">
        <v>87</v>
      </c>
      <c r="AV1266" s="14" t="s">
        <v>87</v>
      </c>
      <c r="AW1266" s="14" t="s">
        <v>38</v>
      </c>
      <c r="AX1266" s="14" t="s">
        <v>77</v>
      </c>
      <c r="AY1266" s="256" t="s">
        <v>165</v>
      </c>
    </row>
    <row r="1267" s="14" customFormat="1">
      <c r="A1267" s="14"/>
      <c r="B1267" s="246"/>
      <c r="C1267" s="247"/>
      <c r="D1267" s="232" t="s">
        <v>177</v>
      </c>
      <c r="E1267" s="248" t="s">
        <v>40</v>
      </c>
      <c r="F1267" s="249" t="s">
        <v>384</v>
      </c>
      <c r="G1267" s="247"/>
      <c r="H1267" s="250">
        <v>1.665</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177</v>
      </c>
      <c r="AU1267" s="256" t="s">
        <v>87</v>
      </c>
      <c r="AV1267" s="14" t="s">
        <v>87</v>
      </c>
      <c r="AW1267" s="14" t="s">
        <v>38</v>
      </c>
      <c r="AX1267" s="14" t="s">
        <v>77</v>
      </c>
      <c r="AY1267" s="256" t="s">
        <v>165</v>
      </c>
    </row>
    <row r="1268" s="15" customFormat="1">
      <c r="A1268" s="15"/>
      <c r="B1268" s="257"/>
      <c r="C1268" s="258"/>
      <c r="D1268" s="232" t="s">
        <v>177</v>
      </c>
      <c r="E1268" s="259" t="s">
        <v>40</v>
      </c>
      <c r="F1268" s="260" t="s">
        <v>186</v>
      </c>
      <c r="G1268" s="258"/>
      <c r="H1268" s="261">
        <v>156.01200000000003</v>
      </c>
      <c r="I1268" s="262"/>
      <c r="J1268" s="258"/>
      <c r="K1268" s="258"/>
      <c r="L1268" s="263"/>
      <c r="M1268" s="264"/>
      <c r="N1268" s="265"/>
      <c r="O1268" s="265"/>
      <c r="P1268" s="265"/>
      <c r="Q1268" s="265"/>
      <c r="R1268" s="265"/>
      <c r="S1268" s="265"/>
      <c r="T1268" s="266"/>
      <c r="U1268" s="15"/>
      <c r="V1268" s="15"/>
      <c r="W1268" s="15"/>
      <c r="X1268" s="15"/>
      <c r="Y1268" s="15"/>
      <c r="Z1268" s="15"/>
      <c r="AA1268" s="15"/>
      <c r="AB1268" s="15"/>
      <c r="AC1268" s="15"/>
      <c r="AD1268" s="15"/>
      <c r="AE1268" s="15"/>
      <c r="AT1268" s="267" t="s">
        <v>177</v>
      </c>
      <c r="AU1268" s="267" t="s">
        <v>87</v>
      </c>
      <c r="AV1268" s="15" t="s">
        <v>173</v>
      </c>
      <c r="AW1268" s="15" t="s">
        <v>38</v>
      </c>
      <c r="AX1268" s="15" t="s">
        <v>85</v>
      </c>
      <c r="AY1268" s="267" t="s">
        <v>165</v>
      </c>
    </row>
    <row r="1269" s="2" customFormat="1" ht="24" customHeight="1">
      <c r="A1269" s="39"/>
      <c r="B1269" s="40"/>
      <c r="C1269" s="219" t="s">
        <v>1347</v>
      </c>
      <c r="D1269" s="219" t="s">
        <v>168</v>
      </c>
      <c r="E1269" s="220" t="s">
        <v>1348</v>
      </c>
      <c r="F1269" s="221" t="s">
        <v>1349</v>
      </c>
      <c r="G1269" s="222" t="s">
        <v>171</v>
      </c>
      <c r="H1269" s="223">
        <v>156.012</v>
      </c>
      <c r="I1269" s="224"/>
      <c r="J1269" s="225">
        <f>ROUND(I1269*H1269,2)</f>
        <v>0</v>
      </c>
      <c r="K1269" s="221" t="s">
        <v>172</v>
      </c>
      <c r="L1269" s="45"/>
      <c r="M1269" s="226" t="s">
        <v>40</v>
      </c>
      <c r="N1269" s="227" t="s">
        <v>48</v>
      </c>
      <c r="O1269" s="85"/>
      <c r="P1269" s="228">
        <f>O1269*H1269</f>
        <v>0</v>
      </c>
      <c r="Q1269" s="228">
        <v>3.0000000000000001E-05</v>
      </c>
      <c r="R1269" s="228">
        <f>Q1269*H1269</f>
        <v>0.0046803599999999997</v>
      </c>
      <c r="S1269" s="228">
        <v>0</v>
      </c>
      <c r="T1269" s="229">
        <f>S1269*H1269</f>
        <v>0</v>
      </c>
      <c r="U1269" s="39"/>
      <c r="V1269" s="39"/>
      <c r="W1269" s="39"/>
      <c r="X1269" s="39"/>
      <c r="Y1269" s="39"/>
      <c r="Z1269" s="39"/>
      <c r="AA1269" s="39"/>
      <c r="AB1269" s="39"/>
      <c r="AC1269" s="39"/>
      <c r="AD1269" s="39"/>
      <c r="AE1269" s="39"/>
      <c r="AR1269" s="230" t="s">
        <v>295</v>
      </c>
      <c r="AT1269" s="230" t="s">
        <v>168</v>
      </c>
      <c r="AU1269" s="230" t="s">
        <v>87</v>
      </c>
      <c r="AY1269" s="18" t="s">
        <v>165</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295</v>
      </c>
      <c r="BM1269" s="230" t="s">
        <v>1350</v>
      </c>
    </row>
    <row r="1270" s="2" customFormat="1">
      <c r="A1270" s="39"/>
      <c r="B1270" s="40"/>
      <c r="C1270" s="41"/>
      <c r="D1270" s="232" t="s">
        <v>175</v>
      </c>
      <c r="E1270" s="41"/>
      <c r="F1270" s="233" t="s">
        <v>1351</v>
      </c>
      <c r="G1270" s="41"/>
      <c r="H1270" s="41"/>
      <c r="I1270" s="137"/>
      <c r="J1270" s="41"/>
      <c r="K1270" s="41"/>
      <c r="L1270" s="45"/>
      <c r="M1270" s="234"/>
      <c r="N1270" s="235"/>
      <c r="O1270" s="85"/>
      <c r="P1270" s="85"/>
      <c r="Q1270" s="85"/>
      <c r="R1270" s="85"/>
      <c r="S1270" s="85"/>
      <c r="T1270" s="86"/>
      <c r="U1270" s="39"/>
      <c r="V1270" s="39"/>
      <c r="W1270" s="39"/>
      <c r="X1270" s="39"/>
      <c r="Y1270" s="39"/>
      <c r="Z1270" s="39"/>
      <c r="AA1270" s="39"/>
      <c r="AB1270" s="39"/>
      <c r="AC1270" s="39"/>
      <c r="AD1270" s="39"/>
      <c r="AE1270" s="39"/>
      <c r="AT1270" s="18" t="s">
        <v>175</v>
      </c>
      <c r="AU1270" s="18" t="s">
        <v>87</v>
      </c>
    </row>
    <row r="1271" s="13" customFormat="1">
      <c r="A1271" s="13"/>
      <c r="B1271" s="236"/>
      <c r="C1271" s="237"/>
      <c r="D1271" s="232" t="s">
        <v>177</v>
      </c>
      <c r="E1271" s="238" t="s">
        <v>40</v>
      </c>
      <c r="F1271" s="239" t="s">
        <v>1319</v>
      </c>
      <c r="G1271" s="237"/>
      <c r="H1271" s="238" t="s">
        <v>40</v>
      </c>
      <c r="I1271" s="240"/>
      <c r="J1271" s="237"/>
      <c r="K1271" s="237"/>
      <c r="L1271" s="241"/>
      <c r="M1271" s="242"/>
      <c r="N1271" s="243"/>
      <c r="O1271" s="243"/>
      <c r="P1271" s="243"/>
      <c r="Q1271" s="243"/>
      <c r="R1271" s="243"/>
      <c r="S1271" s="243"/>
      <c r="T1271" s="244"/>
      <c r="U1271" s="13"/>
      <c r="V1271" s="13"/>
      <c r="W1271" s="13"/>
      <c r="X1271" s="13"/>
      <c r="Y1271" s="13"/>
      <c r="Z1271" s="13"/>
      <c r="AA1271" s="13"/>
      <c r="AB1271" s="13"/>
      <c r="AC1271" s="13"/>
      <c r="AD1271" s="13"/>
      <c r="AE1271" s="13"/>
      <c r="AT1271" s="245" t="s">
        <v>177</v>
      </c>
      <c r="AU1271" s="245" t="s">
        <v>87</v>
      </c>
      <c r="AV1271" s="13" t="s">
        <v>85</v>
      </c>
      <c r="AW1271" s="13" t="s">
        <v>38</v>
      </c>
      <c r="AX1271" s="13" t="s">
        <v>77</v>
      </c>
      <c r="AY1271" s="245" t="s">
        <v>165</v>
      </c>
    </row>
    <row r="1272" s="13" customFormat="1">
      <c r="A1272" s="13"/>
      <c r="B1272" s="236"/>
      <c r="C1272" s="237"/>
      <c r="D1272" s="232" t="s">
        <v>177</v>
      </c>
      <c r="E1272" s="238" t="s">
        <v>40</v>
      </c>
      <c r="F1272" s="239" t="s">
        <v>208</v>
      </c>
      <c r="G1272" s="237"/>
      <c r="H1272" s="238" t="s">
        <v>40</v>
      </c>
      <c r="I1272" s="240"/>
      <c r="J1272" s="237"/>
      <c r="K1272" s="237"/>
      <c r="L1272" s="241"/>
      <c r="M1272" s="242"/>
      <c r="N1272" s="243"/>
      <c r="O1272" s="243"/>
      <c r="P1272" s="243"/>
      <c r="Q1272" s="243"/>
      <c r="R1272" s="243"/>
      <c r="S1272" s="243"/>
      <c r="T1272" s="244"/>
      <c r="U1272" s="13"/>
      <c r="V1272" s="13"/>
      <c r="W1272" s="13"/>
      <c r="X1272" s="13"/>
      <c r="Y1272" s="13"/>
      <c r="Z1272" s="13"/>
      <c r="AA1272" s="13"/>
      <c r="AB1272" s="13"/>
      <c r="AC1272" s="13"/>
      <c r="AD1272" s="13"/>
      <c r="AE1272" s="13"/>
      <c r="AT1272" s="245" t="s">
        <v>177</v>
      </c>
      <c r="AU1272" s="245" t="s">
        <v>87</v>
      </c>
      <c r="AV1272" s="13" t="s">
        <v>85</v>
      </c>
      <c r="AW1272" s="13" t="s">
        <v>38</v>
      </c>
      <c r="AX1272" s="13" t="s">
        <v>77</v>
      </c>
      <c r="AY1272" s="245" t="s">
        <v>165</v>
      </c>
    </row>
    <row r="1273" s="14" customFormat="1">
      <c r="A1273" s="14"/>
      <c r="B1273" s="246"/>
      <c r="C1273" s="247"/>
      <c r="D1273" s="232" t="s">
        <v>177</v>
      </c>
      <c r="E1273" s="248" t="s">
        <v>40</v>
      </c>
      <c r="F1273" s="249" t="s">
        <v>209</v>
      </c>
      <c r="G1273" s="247"/>
      <c r="H1273" s="250">
        <v>3</v>
      </c>
      <c r="I1273" s="251"/>
      <c r="J1273" s="247"/>
      <c r="K1273" s="247"/>
      <c r="L1273" s="252"/>
      <c r="M1273" s="253"/>
      <c r="N1273" s="254"/>
      <c r="O1273" s="254"/>
      <c r="P1273" s="254"/>
      <c r="Q1273" s="254"/>
      <c r="R1273" s="254"/>
      <c r="S1273" s="254"/>
      <c r="T1273" s="255"/>
      <c r="U1273" s="14"/>
      <c r="V1273" s="14"/>
      <c r="W1273" s="14"/>
      <c r="X1273" s="14"/>
      <c r="Y1273" s="14"/>
      <c r="Z1273" s="14"/>
      <c r="AA1273" s="14"/>
      <c r="AB1273" s="14"/>
      <c r="AC1273" s="14"/>
      <c r="AD1273" s="14"/>
      <c r="AE1273" s="14"/>
      <c r="AT1273" s="256" t="s">
        <v>177</v>
      </c>
      <c r="AU1273" s="256" t="s">
        <v>87</v>
      </c>
      <c r="AV1273" s="14" t="s">
        <v>87</v>
      </c>
      <c r="AW1273" s="14" t="s">
        <v>38</v>
      </c>
      <c r="AX1273" s="14" t="s">
        <v>77</v>
      </c>
      <c r="AY1273" s="256" t="s">
        <v>165</v>
      </c>
    </row>
    <row r="1274" s="13" customFormat="1">
      <c r="A1274" s="13"/>
      <c r="B1274" s="236"/>
      <c r="C1274" s="237"/>
      <c r="D1274" s="232" t="s">
        <v>177</v>
      </c>
      <c r="E1274" s="238" t="s">
        <v>40</v>
      </c>
      <c r="F1274" s="239" t="s">
        <v>210</v>
      </c>
      <c r="G1274" s="237"/>
      <c r="H1274" s="238" t="s">
        <v>40</v>
      </c>
      <c r="I1274" s="240"/>
      <c r="J1274" s="237"/>
      <c r="K1274" s="237"/>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177</v>
      </c>
      <c r="AU1274" s="245" t="s">
        <v>87</v>
      </c>
      <c r="AV1274" s="13" t="s">
        <v>85</v>
      </c>
      <c r="AW1274" s="13" t="s">
        <v>38</v>
      </c>
      <c r="AX1274" s="13" t="s">
        <v>77</v>
      </c>
      <c r="AY1274" s="245" t="s">
        <v>165</v>
      </c>
    </row>
    <row r="1275" s="14" customFormat="1">
      <c r="A1275" s="14"/>
      <c r="B1275" s="246"/>
      <c r="C1275" s="247"/>
      <c r="D1275" s="232" t="s">
        <v>177</v>
      </c>
      <c r="E1275" s="248" t="s">
        <v>40</v>
      </c>
      <c r="F1275" s="249" t="s">
        <v>211</v>
      </c>
      <c r="G1275" s="247"/>
      <c r="H1275" s="250">
        <v>2.2999999999999998</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177</v>
      </c>
      <c r="AU1275" s="256" t="s">
        <v>87</v>
      </c>
      <c r="AV1275" s="14" t="s">
        <v>87</v>
      </c>
      <c r="AW1275" s="14" t="s">
        <v>38</v>
      </c>
      <c r="AX1275" s="14" t="s">
        <v>77</v>
      </c>
      <c r="AY1275" s="256" t="s">
        <v>165</v>
      </c>
    </row>
    <row r="1276" s="13" customFormat="1">
      <c r="A1276" s="13"/>
      <c r="B1276" s="236"/>
      <c r="C1276" s="237"/>
      <c r="D1276" s="232" t="s">
        <v>177</v>
      </c>
      <c r="E1276" s="238" t="s">
        <v>40</v>
      </c>
      <c r="F1276" s="239" t="s">
        <v>212</v>
      </c>
      <c r="G1276" s="237"/>
      <c r="H1276" s="238" t="s">
        <v>40</v>
      </c>
      <c r="I1276" s="240"/>
      <c r="J1276" s="237"/>
      <c r="K1276" s="237"/>
      <c r="L1276" s="241"/>
      <c r="M1276" s="242"/>
      <c r="N1276" s="243"/>
      <c r="O1276" s="243"/>
      <c r="P1276" s="243"/>
      <c r="Q1276" s="243"/>
      <c r="R1276" s="243"/>
      <c r="S1276" s="243"/>
      <c r="T1276" s="244"/>
      <c r="U1276" s="13"/>
      <c r="V1276" s="13"/>
      <c r="W1276" s="13"/>
      <c r="X1276" s="13"/>
      <c r="Y1276" s="13"/>
      <c r="Z1276" s="13"/>
      <c r="AA1276" s="13"/>
      <c r="AB1276" s="13"/>
      <c r="AC1276" s="13"/>
      <c r="AD1276" s="13"/>
      <c r="AE1276" s="13"/>
      <c r="AT1276" s="245" t="s">
        <v>177</v>
      </c>
      <c r="AU1276" s="245" t="s">
        <v>87</v>
      </c>
      <c r="AV1276" s="13" t="s">
        <v>85</v>
      </c>
      <c r="AW1276" s="13" t="s">
        <v>38</v>
      </c>
      <c r="AX1276" s="13" t="s">
        <v>77</v>
      </c>
      <c r="AY1276" s="245" t="s">
        <v>165</v>
      </c>
    </row>
    <row r="1277" s="14" customFormat="1">
      <c r="A1277" s="14"/>
      <c r="B1277" s="246"/>
      <c r="C1277" s="247"/>
      <c r="D1277" s="232" t="s">
        <v>177</v>
      </c>
      <c r="E1277" s="248" t="s">
        <v>40</v>
      </c>
      <c r="F1277" s="249" t="s">
        <v>213</v>
      </c>
      <c r="G1277" s="247"/>
      <c r="H1277" s="250">
        <v>10.1</v>
      </c>
      <c r="I1277" s="251"/>
      <c r="J1277" s="247"/>
      <c r="K1277" s="247"/>
      <c r="L1277" s="252"/>
      <c r="M1277" s="253"/>
      <c r="N1277" s="254"/>
      <c r="O1277" s="254"/>
      <c r="P1277" s="254"/>
      <c r="Q1277" s="254"/>
      <c r="R1277" s="254"/>
      <c r="S1277" s="254"/>
      <c r="T1277" s="255"/>
      <c r="U1277" s="14"/>
      <c r="V1277" s="14"/>
      <c r="W1277" s="14"/>
      <c r="X1277" s="14"/>
      <c r="Y1277" s="14"/>
      <c r="Z1277" s="14"/>
      <c r="AA1277" s="14"/>
      <c r="AB1277" s="14"/>
      <c r="AC1277" s="14"/>
      <c r="AD1277" s="14"/>
      <c r="AE1277" s="14"/>
      <c r="AT1277" s="256" t="s">
        <v>177</v>
      </c>
      <c r="AU1277" s="256" t="s">
        <v>87</v>
      </c>
      <c r="AV1277" s="14" t="s">
        <v>87</v>
      </c>
      <c r="AW1277" s="14" t="s">
        <v>38</v>
      </c>
      <c r="AX1277" s="14" t="s">
        <v>77</v>
      </c>
      <c r="AY1277" s="256" t="s">
        <v>165</v>
      </c>
    </row>
    <row r="1278" s="13" customFormat="1">
      <c r="A1278" s="13"/>
      <c r="B1278" s="236"/>
      <c r="C1278" s="237"/>
      <c r="D1278" s="232" t="s">
        <v>177</v>
      </c>
      <c r="E1278" s="238" t="s">
        <v>40</v>
      </c>
      <c r="F1278" s="239" t="s">
        <v>214</v>
      </c>
      <c r="G1278" s="237"/>
      <c r="H1278" s="238" t="s">
        <v>40</v>
      </c>
      <c r="I1278" s="240"/>
      <c r="J1278" s="237"/>
      <c r="K1278" s="237"/>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177</v>
      </c>
      <c r="AU1278" s="245" t="s">
        <v>87</v>
      </c>
      <c r="AV1278" s="13" t="s">
        <v>85</v>
      </c>
      <c r="AW1278" s="13" t="s">
        <v>38</v>
      </c>
      <c r="AX1278" s="13" t="s">
        <v>77</v>
      </c>
      <c r="AY1278" s="245" t="s">
        <v>165</v>
      </c>
    </row>
    <row r="1279" s="14" customFormat="1">
      <c r="A1279" s="14"/>
      <c r="B1279" s="246"/>
      <c r="C1279" s="247"/>
      <c r="D1279" s="232" t="s">
        <v>177</v>
      </c>
      <c r="E1279" s="248" t="s">
        <v>40</v>
      </c>
      <c r="F1279" s="249" t="s">
        <v>215</v>
      </c>
      <c r="G1279" s="247"/>
      <c r="H1279" s="250">
        <v>14.4</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177</v>
      </c>
      <c r="AU1279" s="256" t="s">
        <v>87</v>
      </c>
      <c r="AV1279" s="14" t="s">
        <v>87</v>
      </c>
      <c r="AW1279" s="14" t="s">
        <v>38</v>
      </c>
      <c r="AX1279" s="14" t="s">
        <v>77</v>
      </c>
      <c r="AY1279" s="256" t="s">
        <v>165</v>
      </c>
    </row>
    <row r="1280" s="13" customFormat="1">
      <c r="A1280" s="13"/>
      <c r="B1280" s="236"/>
      <c r="C1280" s="237"/>
      <c r="D1280" s="232" t="s">
        <v>177</v>
      </c>
      <c r="E1280" s="238" t="s">
        <v>40</v>
      </c>
      <c r="F1280" s="239" t="s">
        <v>1320</v>
      </c>
      <c r="G1280" s="237"/>
      <c r="H1280" s="238" t="s">
        <v>40</v>
      </c>
      <c r="I1280" s="240"/>
      <c r="J1280" s="237"/>
      <c r="K1280" s="237"/>
      <c r="L1280" s="241"/>
      <c r="M1280" s="242"/>
      <c r="N1280" s="243"/>
      <c r="O1280" s="243"/>
      <c r="P1280" s="243"/>
      <c r="Q1280" s="243"/>
      <c r="R1280" s="243"/>
      <c r="S1280" s="243"/>
      <c r="T1280" s="244"/>
      <c r="U1280" s="13"/>
      <c r="V1280" s="13"/>
      <c r="W1280" s="13"/>
      <c r="X1280" s="13"/>
      <c r="Y1280" s="13"/>
      <c r="Z1280" s="13"/>
      <c r="AA1280" s="13"/>
      <c r="AB1280" s="13"/>
      <c r="AC1280" s="13"/>
      <c r="AD1280" s="13"/>
      <c r="AE1280" s="13"/>
      <c r="AT1280" s="245" t="s">
        <v>177</v>
      </c>
      <c r="AU1280" s="245" t="s">
        <v>87</v>
      </c>
      <c r="AV1280" s="13" t="s">
        <v>85</v>
      </c>
      <c r="AW1280" s="13" t="s">
        <v>38</v>
      </c>
      <c r="AX1280" s="13" t="s">
        <v>77</v>
      </c>
      <c r="AY1280" s="245" t="s">
        <v>165</v>
      </c>
    </row>
    <row r="1281" s="13" customFormat="1">
      <c r="A1281" s="13"/>
      <c r="B1281" s="236"/>
      <c r="C1281" s="237"/>
      <c r="D1281" s="232" t="s">
        <v>177</v>
      </c>
      <c r="E1281" s="238" t="s">
        <v>40</v>
      </c>
      <c r="F1281" s="239" t="s">
        <v>1319</v>
      </c>
      <c r="G1281" s="237"/>
      <c r="H1281" s="238" t="s">
        <v>40</v>
      </c>
      <c r="I1281" s="240"/>
      <c r="J1281" s="237"/>
      <c r="K1281" s="237"/>
      <c r="L1281" s="241"/>
      <c r="M1281" s="242"/>
      <c r="N1281" s="243"/>
      <c r="O1281" s="243"/>
      <c r="P1281" s="243"/>
      <c r="Q1281" s="243"/>
      <c r="R1281" s="243"/>
      <c r="S1281" s="243"/>
      <c r="T1281" s="244"/>
      <c r="U1281" s="13"/>
      <c r="V1281" s="13"/>
      <c r="W1281" s="13"/>
      <c r="X1281" s="13"/>
      <c r="Y1281" s="13"/>
      <c r="Z1281" s="13"/>
      <c r="AA1281" s="13"/>
      <c r="AB1281" s="13"/>
      <c r="AC1281" s="13"/>
      <c r="AD1281" s="13"/>
      <c r="AE1281" s="13"/>
      <c r="AT1281" s="245" t="s">
        <v>177</v>
      </c>
      <c r="AU1281" s="245" t="s">
        <v>87</v>
      </c>
      <c r="AV1281" s="13" t="s">
        <v>85</v>
      </c>
      <c r="AW1281" s="13" t="s">
        <v>38</v>
      </c>
      <c r="AX1281" s="13" t="s">
        <v>77</v>
      </c>
      <c r="AY1281" s="245" t="s">
        <v>165</v>
      </c>
    </row>
    <row r="1282" s="13" customFormat="1">
      <c r="A1282" s="13"/>
      <c r="B1282" s="236"/>
      <c r="C1282" s="237"/>
      <c r="D1282" s="232" t="s">
        <v>177</v>
      </c>
      <c r="E1282" s="238" t="s">
        <v>40</v>
      </c>
      <c r="F1282" s="239" t="s">
        <v>208</v>
      </c>
      <c r="G1282" s="237"/>
      <c r="H1282" s="238" t="s">
        <v>40</v>
      </c>
      <c r="I1282" s="240"/>
      <c r="J1282" s="237"/>
      <c r="K1282" s="237"/>
      <c r="L1282" s="241"/>
      <c r="M1282" s="242"/>
      <c r="N1282" s="243"/>
      <c r="O1282" s="243"/>
      <c r="P1282" s="243"/>
      <c r="Q1282" s="243"/>
      <c r="R1282" s="243"/>
      <c r="S1282" s="243"/>
      <c r="T1282" s="244"/>
      <c r="U1282" s="13"/>
      <c r="V1282" s="13"/>
      <c r="W1282" s="13"/>
      <c r="X1282" s="13"/>
      <c r="Y1282" s="13"/>
      <c r="Z1282" s="13"/>
      <c r="AA1282" s="13"/>
      <c r="AB1282" s="13"/>
      <c r="AC1282" s="13"/>
      <c r="AD1282" s="13"/>
      <c r="AE1282" s="13"/>
      <c r="AT1282" s="245" t="s">
        <v>177</v>
      </c>
      <c r="AU1282" s="245" t="s">
        <v>87</v>
      </c>
      <c r="AV1282" s="13" t="s">
        <v>85</v>
      </c>
      <c r="AW1282" s="13" t="s">
        <v>38</v>
      </c>
      <c r="AX1282" s="13" t="s">
        <v>77</v>
      </c>
      <c r="AY1282" s="245" t="s">
        <v>165</v>
      </c>
    </row>
    <row r="1283" s="14" customFormat="1">
      <c r="A1283" s="14"/>
      <c r="B1283" s="246"/>
      <c r="C1283" s="247"/>
      <c r="D1283" s="232" t="s">
        <v>177</v>
      </c>
      <c r="E1283" s="248" t="s">
        <v>40</v>
      </c>
      <c r="F1283" s="249" t="s">
        <v>369</v>
      </c>
      <c r="G1283" s="247"/>
      <c r="H1283" s="250">
        <v>1.6779999999999999</v>
      </c>
      <c r="I1283" s="251"/>
      <c r="J1283" s="247"/>
      <c r="K1283" s="247"/>
      <c r="L1283" s="252"/>
      <c r="M1283" s="253"/>
      <c r="N1283" s="254"/>
      <c r="O1283" s="254"/>
      <c r="P1283" s="254"/>
      <c r="Q1283" s="254"/>
      <c r="R1283" s="254"/>
      <c r="S1283" s="254"/>
      <c r="T1283" s="255"/>
      <c r="U1283" s="14"/>
      <c r="V1283" s="14"/>
      <c r="W1283" s="14"/>
      <c r="X1283" s="14"/>
      <c r="Y1283" s="14"/>
      <c r="Z1283" s="14"/>
      <c r="AA1283" s="14"/>
      <c r="AB1283" s="14"/>
      <c r="AC1283" s="14"/>
      <c r="AD1283" s="14"/>
      <c r="AE1283" s="14"/>
      <c r="AT1283" s="256" t="s">
        <v>177</v>
      </c>
      <c r="AU1283" s="256" t="s">
        <v>87</v>
      </c>
      <c r="AV1283" s="14" t="s">
        <v>87</v>
      </c>
      <c r="AW1283" s="14" t="s">
        <v>38</v>
      </c>
      <c r="AX1283" s="14" t="s">
        <v>77</v>
      </c>
      <c r="AY1283" s="256" t="s">
        <v>165</v>
      </c>
    </row>
    <row r="1284" s="14" customFormat="1">
      <c r="A1284" s="14"/>
      <c r="B1284" s="246"/>
      <c r="C1284" s="247"/>
      <c r="D1284" s="232" t="s">
        <v>177</v>
      </c>
      <c r="E1284" s="248" t="s">
        <v>40</v>
      </c>
      <c r="F1284" s="249" t="s">
        <v>370</v>
      </c>
      <c r="G1284" s="247"/>
      <c r="H1284" s="250">
        <v>0.45000000000000001</v>
      </c>
      <c r="I1284" s="251"/>
      <c r="J1284" s="247"/>
      <c r="K1284" s="247"/>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177</v>
      </c>
      <c r="AU1284" s="256" t="s">
        <v>87</v>
      </c>
      <c r="AV1284" s="14" t="s">
        <v>87</v>
      </c>
      <c r="AW1284" s="14" t="s">
        <v>38</v>
      </c>
      <c r="AX1284" s="14" t="s">
        <v>77</v>
      </c>
      <c r="AY1284" s="256" t="s">
        <v>165</v>
      </c>
    </row>
    <row r="1285" s="13" customFormat="1">
      <c r="A1285" s="13"/>
      <c r="B1285" s="236"/>
      <c r="C1285" s="237"/>
      <c r="D1285" s="232" t="s">
        <v>177</v>
      </c>
      <c r="E1285" s="238" t="s">
        <v>40</v>
      </c>
      <c r="F1285" s="239" t="s">
        <v>210</v>
      </c>
      <c r="G1285" s="237"/>
      <c r="H1285" s="238" t="s">
        <v>40</v>
      </c>
      <c r="I1285" s="240"/>
      <c r="J1285" s="237"/>
      <c r="K1285" s="237"/>
      <c r="L1285" s="241"/>
      <c r="M1285" s="242"/>
      <c r="N1285" s="243"/>
      <c r="O1285" s="243"/>
      <c r="P1285" s="243"/>
      <c r="Q1285" s="243"/>
      <c r="R1285" s="243"/>
      <c r="S1285" s="243"/>
      <c r="T1285" s="244"/>
      <c r="U1285" s="13"/>
      <c r="V1285" s="13"/>
      <c r="W1285" s="13"/>
      <c r="X1285" s="13"/>
      <c r="Y1285" s="13"/>
      <c r="Z1285" s="13"/>
      <c r="AA1285" s="13"/>
      <c r="AB1285" s="13"/>
      <c r="AC1285" s="13"/>
      <c r="AD1285" s="13"/>
      <c r="AE1285" s="13"/>
      <c r="AT1285" s="245" t="s">
        <v>177</v>
      </c>
      <c r="AU1285" s="245" t="s">
        <v>87</v>
      </c>
      <c r="AV1285" s="13" t="s">
        <v>85</v>
      </c>
      <c r="AW1285" s="13" t="s">
        <v>38</v>
      </c>
      <c r="AX1285" s="13" t="s">
        <v>77</v>
      </c>
      <c r="AY1285" s="245" t="s">
        <v>165</v>
      </c>
    </row>
    <row r="1286" s="14" customFormat="1">
      <c r="A1286" s="14"/>
      <c r="B1286" s="246"/>
      <c r="C1286" s="247"/>
      <c r="D1286" s="232" t="s">
        <v>177</v>
      </c>
      <c r="E1286" s="248" t="s">
        <v>40</v>
      </c>
      <c r="F1286" s="249" t="s">
        <v>371</v>
      </c>
      <c r="G1286" s="247"/>
      <c r="H1286" s="250">
        <v>2.0150000000000001</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177</v>
      </c>
      <c r="AU1286" s="256" t="s">
        <v>87</v>
      </c>
      <c r="AV1286" s="14" t="s">
        <v>87</v>
      </c>
      <c r="AW1286" s="14" t="s">
        <v>38</v>
      </c>
      <c r="AX1286" s="14" t="s">
        <v>77</v>
      </c>
      <c r="AY1286" s="256" t="s">
        <v>165</v>
      </c>
    </row>
    <row r="1287" s="13" customFormat="1">
      <c r="A1287" s="13"/>
      <c r="B1287" s="236"/>
      <c r="C1287" s="237"/>
      <c r="D1287" s="232" t="s">
        <v>177</v>
      </c>
      <c r="E1287" s="238" t="s">
        <v>40</v>
      </c>
      <c r="F1287" s="239" t="s">
        <v>214</v>
      </c>
      <c r="G1287" s="237"/>
      <c r="H1287" s="238" t="s">
        <v>40</v>
      </c>
      <c r="I1287" s="240"/>
      <c r="J1287" s="237"/>
      <c r="K1287" s="237"/>
      <c r="L1287" s="241"/>
      <c r="M1287" s="242"/>
      <c r="N1287" s="243"/>
      <c r="O1287" s="243"/>
      <c r="P1287" s="243"/>
      <c r="Q1287" s="243"/>
      <c r="R1287" s="243"/>
      <c r="S1287" s="243"/>
      <c r="T1287" s="244"/>
      <c r="U1287" s="13"/>
      <c r="V1287" s="13"/>
      <c r="W1287" s="13"/>
      <c r="X1287" s="13"/>
      <c r="Y1287" s="13"/>
      <c r="Z1287" s="13"/>
      <c r="AA1287" s="13"/>
      <c r="AB1287" s="13"/>
      <c r="AC1287" s="13"/>
      <c r="AD1287" s="13"/>
      <c r="AE1287" s="13"/>
      <c r="AT1287" s="245" t="s">
        <v>177</v>
      </c>
      <c r="AU1287" s="245" t="s">
        <v>87</v>
      </c>
      <c r="AV1287" s="13" t="s">
        <v>85</v>
      </c>
      <c r="AW1287" s="13" t="s">
        <v>38</v>
      </c>
      <c r="AX1287" s="13" t="s">
        <v>77</v>
      </c>
      <c r="AY1287" s="245" t="s">
        <v>165</v>
      </c>
    </row>
    <row r="1288" s="14" customFormat="1">
      <c r="A1288" s="14"/>
      <c r="B1288" s="246"/>
      <c r="C1288" s="247"/>
      <c r="D1288" s="232" t="s">
        <v>177</v>
      </c>
      <c r="E1288" s="248" t="s">
        <v>40</v>
      </c>
      <c r="F1288" s="249" t="s">
        <v>372</v>
      </c>
      <c r="G1288" s="247"/>
      <c r="H1288" s="250">
        <v>14.438000000000001</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177</v>
      </c>
      <c r="AU1288" s="256" t="s">
        <v>87</v>
      </c>
      <c r="AV1288" s="14" t="s">
        <v>87</v>
      </c>
      <c r="AW1288" s="14" t="s">
        <v>38</v>
      </c>
      <c r="AX1288" s="14" t="s">
        <v>77</v>
      </c>
      <c r="AY1288" s="256" t="s">
        <v>165</v>
      </c>
    </row>
    <row r="1289" s="13" customFormat="1">
      <c r="A1289" s="13"/>
      <c r="B1289" s="236"/>
      <c r="C1289" s="237"/>
      <c r="D1289" s="232" t="s">
        <v>177</v>
      </c>
      <c r="E1289" s="238" t="s">
        <v>40</v>
      </c>
      <c r="F1289" s="239" t="s">
        <v>212</v>
      </c>
      <c r="G1289" s="237"/>
      <c r="H1289" s="238" t="s">
        <v>40</v>
      </c>
      <c r="I1289" s="240"/>
      <c r="J1289" s="237"/>
      <c r="K1289" s="237"/>
      <c r="L1289" s="241"/>
      <c r="M1289" s="242"/>
      <c r="N1289" s="243"/>
      <c r="O1289" s="243"/>
      <c r="P1289" s="243"/>
      <c r="Q1289" s="243"/>
      <c r="R1289" s="243"/>
      <c r="S1289" s="243"/>
      <c r="T1289" s="244"/>
      <c r="U1289" s="13"/>
      <c r="V1289" s="13"/>
      <c r="W1289" s="13"/>
      <c r="X1289" s="13"/>
      <c r="Y1289" s="13"/>
      <c r="Z1289" s="13"/>
      <c r="AA1289" s="13"/>
      <c r="AB1289" s="13"/>
      <c r="AC1289" s="13"/>
      <c r="AD1289" s="13"/>
      <c r="AE1289" s="13"/>
      <c r="AT1289" s="245" t="s">
        <v>177</v>
      </c>
      <c r="AU1289" s="245" t="s">
        <v>87</v>
      </c>
      <c r="AV1289" s="13" t="s">
        <v>85</v>
      </c>
      <c r="AW1289" s="13" t="s">
        <v>38</v>
      </c>
      <c r="AX1289" s="13" t="s">
        <v>77</v>
      </c>
      <c r="AY1289" s="245" t="s">
        <v>165</v>
      </c>
    </row>
    <row r="1290" s="14" customFormat="1">
      <c r="A1290" s="14"/>
      <c r="B1290" s="246"/>
      <c r="C1290" s="247"/>
      <c r="D1290" s="232" t="s">
        <v>177</v>
      </c>
      <c r="E1290" s="248" t="s">
        <v>40</v>
      </c>
      <c r="F1290" s="249" t="s">
        <v>373</v>
      </c>
      <c r="G1290" s="247"/>
      <c r="H1290" s="250">
        <v>11.531000000000001</v>
      </c>
      <c r="I1290" s="251"/>
      <c r="J1290" s="247"/>
      <c r="K1290" s="247"/>
      <c r="L1290" s="252"/>
      <c r="M1290" s="253"/>
      <c r="N1290" s="254"/>
      <c r="O1290" s="254"/>
      <c r="P1290" s="254"/>
      <c r="Q1290" s="254"/>
      <c r="R1290" s="254"/>
      <c r="S1290" s="254"/>
      <c r="T1290" s="255"/>
      <c r="U1290" s="14"/>
      <c r="V1290" s="14"/>
      <c r="W1290" s="14"/>
      <c r="X1290" s="14"/>
      <c r="Y1290" s="14"/>
      <c r="Z1290" s="14"/>
      <c r="AA1290" s="14"/>
      <c r="AB1290" s="14"/>
      <c r="AC1290" s="14"/>
      <c r="AD1290" s="14"/>
      <c r="AE1290" s="14"/>
      <c r="AT1290" s="256" t="s">
        <v>177</v>
      </c>
      <c r="AU1290" s="256" t="s">
        <v>87</v>
      </c>
      <c r="AV1290" s="14" t="s">
        <v>87</v>
      </c>
      <c r="AW1290" s="14" t="s">
        <v>38</v>
      </c>
      <c r="AX1290" s="14" t="s">
        <v>77</v>
      </c>
      <c r="AY1290" s="256" t="s">
        <v>165</v>
      </c>
    </row>
    <row r="1291" s="13" customFormat="1">
      <c r="A1291" s="13"/>
      <c r="B1291" s="236"/>
      <c r="C1291" s="237"/>
      <c r="D1291" s="232" t="s">
        <v>177</v>
      </c>
      <c r="E1291" s="238" t="s">
        <v>40</v>
      </c>
      <c r="F1291" s="239" t="s">
        <v>1320</v>
      </c>
      <c r="G1291" s="237"/>
      <c r="H1291" s="238" t="s">
        <v>40</v>
      </c>
      <c r="I1291" s="240"/>
      <c r="J1291" s="237"/>
      <c r="K1291" s="237"/>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177</v>
      </c>
      <c r="AU1291" s="245" t="s">
        <v>87</v>
      </c>
      <c r="AV1291" s="13" t="s">
        <v>85</v>
      </c>
      <c r="AW1291" s="13" t="s">
        <v>38</v>
      </c>
      <c r="AX1291" s="13" t="s">
        <v>77</v>
      </c>
      <c r="AY1291" s="245" t="s">
        <v>165</v>
      </c>
    </row>
    <row r="1292" s="13" customFormat="1">
      <c r="A1292" s="13"/>
      <c r="B1292" s="236"/>
      <c r="C1292" s="237"/>
      <c r="D1292" s="232" t="s">
        <v>177</v>
      </c>
      <c r="E1292" s="238" t="s">
        <v>40</v>
      </c>
      <c r="F1292" s="239" t="s">
        <v>208</v>
      </c>
      <c r="G1292" s="237"/>
      <c r="H1292" s="238" t="s">
        <v>40</v>
      </c>
      <c r="I1292" s="240"/>
      <c r="J1292" s="237"/>
      <c r="K1292" s="237"/>
      <c r="L1292" s="241"/>
      <c r="M1292" s="242"/>
      <c r="N1292" s="243"/>
      <c r="O1292" s="243"/>
      <c r="P1292" s="243"/>
      <c r="Q1292" s="243"/>
      <c r="R1292" s="243"/>
      <c r="S1292" s="243"/>
      <c r="T1292" s="244"/>
      <c r="U1292" s="13"/>
      <c r="V1292" s="13"/>
      <c r="W1292" s="13"/>
      <c r="X1292" s="13"/>
      <c r="Y1292" s="13"/>
      <c r="Z1292" s="13"/>
      <c r="AA1292" s="13"/>
      <c r="AB1292" s="13"/>
      <c r="AC1292" s="13"/>
      <c r="AD1292" s="13"/>
      <c r="AE1292" s="13"/>
      <c r="AT1292" s="245" t="s">
        <v>177</v>
      </c>
      <c r="AU1292" s="245" t="s">
        <v>87</v>
      </c>
      <c r="AV1292" s="13" t="s">
        <v>85</v>
      </c>
      <c r="AW1292" s="13" t="s">
        <v>38</v>
      </c>
      <c r="AX1292" s="13" t="s">
        <v>77</v>
      </c>
      <c r="AY1292" s="245" t="s">
        <v>165</v>
      </c>
    </row>
    <row r="1293" s="14" customFormat="1">
      <c r="A1293" s="14"/>
      <c r="B1293" s="246"/>
      <c r="C1293" s="247"/>
      <c r="D1293" s="232" t="s">
        <v>177</v>
      </c>
      <c r="E1293" s="248" t="s">
        <v>40</v>
      </c>
      <c r="F1293" s="249" t="s">
        <v>379</v>
      </c>
      <c r="G1293" s="247"/>
      <c r="H1293" s="250">
        <v>16.271999999999998</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177</v>
      </c>
      <c r="AU1293" s="256" t="s">
        <v>87</v>
      </c>
      <c r="AV1293" s="14" t="s">
        <v>87</v>
      </c>
      <c r="AW1293" s="14" t="s">
        <v>38</v>
      </c>
      <c r="AX1293" s="14" t="s">
        <v>77</v>
      </c>
      <c r="AY1293" s="256" t="s">
        <v>165</v>
      </c>
    </row>
    <row r="1294" s="14" customFormat="1">
      <c r="A1294" s="14"/>
      <c r="B1294" s="246"/>
      <c r="C1294" s="247"/>
      <c r="D1294" s="232" t="s">
        <v>177</v>
      </c>
      <c r="E1294" s="248" t="s">
        <v>40</v>
      </c>
      <c r="F1294" s="249" t="s">
        <v>380</v>
      </c>
      <c r="G1294" s="247"/>
      <c r="H1294" s="250">
        <v>-4.7279999999999998</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177</v>
      </c>
      <c r="AU1294" s="256" t="s">
        <v>87</v>
      </c>
      <c r="AV1294" s="14" t="s">
        <v>87</v>
      </c>
      <c r="AW1294" s="14" t="s">
        <v>38</v>
      </c>
      <c r="AX1294" s="14" t="s">
        <v>77</v>
      </c>
      <c r="AY1294" s="256" t="s">
        <v>165</v>
      </c>
    </row>
    <row r="1295" s="14" customFormat="1">
      <c r="A1295" s="14"/>
      <c r="B1295" s="246"/>
      <c r="C1295" s="247"/>
      <c r="D1295" s="232" t="s">
        <v>177</v>
      </c>
      <c r="E1295" s="248" t="s">
        <v>40</v>
      </c>
      <c r="F1295" s="249" t="s">
        <v>183</v>
      </c>
      <c r="G1295" s="247"/>
      <c r="H1295" s="250">
        <v>-1.379</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177</v>
      </c>
      <c r="AU1295" s="256" t="s">
        <v>87</v>
      </c>
      <c r="AV1295" s="14" t="s">
        <v>87</v>
      </c>
      <c r="AW1295" s="14" t="s">
        <v>38</v>
      </c>
      <c r="AX1295" s="14" t="s">
        <v>77</v>
      </c>
      <c r="AY1295" s="256" t="s">
        <v>165</v>
      </c>
    </row>
    <row r="1296" s="13" customFormat="1">
      <c r="A1296" s="13"/>
      <c r="B1296" s="236"/>
      <c r="C1296" s="237"/>
      <c r="D1296" s="232" t="s">
        <v>177</v>
      </c>
      <c r="E1296" s="238" t="s">
        <v>40</v>
      </c>
      <c r="F1296" s="239" t="s">
        <v>210</v>
      </c>
      <c r="G1296" s="237"/>
      <c r="H1296" s="238" t="s">
        <v>40</v>
      </c>
      <c r="I1296" s="240"/>
      <c r="J1296" s="237"/>
      <c r="K1296" s="237"/>
      <c r="L1296" s="241"/>
      <c r="M1296" s="242"/>
      <c r="N1296" s="243"/>
      <c r="O1296" s="243"/>
      <c r="P1296" s="243"/>
      <c r="Q1296" s="243"/>
      <c r="R1296" s="243"/>
      <c r="S1296" s="243"/>
      <c r="T1296" s="244"/>
      <c r="U1296" s="13"/>
      <c r="V1296" s="13"/>
      <c r="W1296" s="13"/>
      <c r="X1296" s="13"/>
      <c r="Y1296" s="13"/>
      <c r="Z1296" s="13"/>
      <c r="AA1296" s="13"/>
      <c r="AB1296" s="13"/>
      <c r="AC1296" s="13"/>
      <c r="AD1296" s="13"/>
      <c r="AE1296" s="13"/>
      <c r="AT1296" s="245" t="s">
        <v>177</v>
      </c>
      <c r="AU1296" s="245" t="s">
        <v>87</v>
      </c>
      <c r="AV1296" s="13" t="s">
        <v>85</v>
      </c>
      <c r="AW1296" s="13" t="s">
        <v>38</v>
      </c>
      <c r="AX1296" s="13" t="s">
        <v>77</v>
      </c>
      <c r="AY1296" s="245" t="s">
        <v>165</v>
      </c>
    </row>
    <row r="1297" s="14" customFormat="1">
      <c r="A1297" s="14"/>
      <c r="B1297" s="246"/>
      <c r="C1297" s="247"/>
      <c r="D1297" s="232" t="s">
        <v>177</v>
      </c>
      <c r="E1297" s="248" t="s">
        <v>40</v>
      </c>
      <c r="F1297" s="249" t="s">
        <v>381</v>
      </c>
      <c r="G1297" s="247"/>
      <c r="H1297" s="250">
        <v>15.247999999999999</v>
      </c>
      <c r="I1297" s="251"/>
      <c r="J1297" s="247"/>
      <c r="K1297" s="247"/>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177</v>
      </c>
      <c r="AU1297" s="256" t="s">
        <v>87</v>
      </c>
      <c r="AV1297" s="14" t="s">
        <v>87</v>
      </c>
      <c r="AW1297" s="14" t="s">
        <v>38</v>
      </c>
      <c r="AX1297" s="14" t="s">
        <v>77</v>
      </c>
      <c r="AY1297" s="256" t="s">
        <v>165</v>
      </c>
    </row>
    <row r="1298" s="14" customFormat="1">
      <c r="A1298" s="14"/>
      <c r="B1298" s="246"/>
      <c r="C1298" s="247"/>
      <c r="D1298" s="232" t="s">
        <v>177</v>
      </c>
      <c r="E1298" s="248" t="s">
        <v>40</v>
      </c>
      <c r="F1298" s="249" t="s">
        <v>183</v>
      </c>
      <c r="G1298" s="247"/>
      <c r="H1298" s="250">
        <v>-1.379</v>
      </c>
      <c r="I1298" s="251"/>
      <c r="J1298" s="247"/>
      <c r="K1298" s="247"/>
      <c r="L1298" s="252"/>
      <c r="M1298" s="253"/>
      <c r="N1298" s="254"/>
      <c r="O1298" s="254"/>
      <c r="P1298" s="254"/>
      <c r="Q1298" s="254"/>
      <c r="R1298" s="254"/>
      <c r="S1298" s="254"/>
      <c r="T1298" s="255"/>
      <c r="U1298" s="14"/>
      <c r="V1298" s="14"/>
      <c r="W1298" s="14"/>
      <c r="X1298" s="14"/>
      <c r="Y1298" s="14"/>
      <c r="Z1298" s="14"/>
      <c r="AA1298" s="14"/>
      <c r="AB1298" s="14"/>
      <c r="AC1298" s="14"/>
      <c r="AD1298" s="14"/>
      <c r="AE1298" s="14"/>
      <c r="AT1298" s="256" t="s">
        <v>177</v>
      </c>
      <c r="AU1298" s="256" t="s">
        <v>87</v>
      </c>
      <c r="AV1298" s="14" t="s">
        <v>87</v>
      </c>
      <c r="AW1298" s="14" t="s">
        <v>38</v>
      </c>
      <c r="AX1298" s="14" t="s">
        <v>77</v>
      </c>
      <c r="AY1298" s="256" t="s">
        <v>165</v>
      </c>
    </row>
    <row r="1299" s="13" customFormat="1">
      <c r="A1299" s="13"/>
      <c r="B1299" s="236"/>
      <c r="C1299" s="237"/>
      <c r="D1299" s="232" t="s">
        <v>177</v>
      </c>
      <c r="E1299" s="238" t="s">
        <v>40</v>
      </c>
      <c r="F1299" s="239" t="s">
        <v>214</v>
      </c>
      <c r="G1299" s="237"/>
      <c r="H1299" s="238" t="s">
        <v>40</v>
      </c>
      <c r="I1299" s="240"/>
      <c r="J1299" s="237"/>
      <c r="K1299" s="237"/>
      <c r="L1299" s="241"/>
      <c r="M1299" s="242"/>
      <c r="N1299" s="243"/>
      <c r="O1299" s="243"/>
      <c r="P1299" s="243"/>
      <c r="Q1299" s="243"/>
      <c r="R1299" s="243"/>
      <c r="S1299" s="243"/>
      <c r="T1299" s="244"/>
      <c r="U1299" s="13"/>
      <c r="V1299" s="13"/>
      <c r="W1299" s="13"/>
      <c r="X1299" s="13"/>
      <c r="Y1299" s="13"/>
      <c r="Z1299" s="13"/>
      <c r="AA1299" s="13"/>
      <c r="AB1299" s="13"/>
      <c r="AC1299" s="13"/>
      <c r="AD1299" s="13"/>
      <c r="AE1299" s="13"/>
      <c r="AT1299" s="245" t="s">
        <v>177</v>
      </c>
      <c r="AU1299" s="245" t="s">
        <v>87</v>
      </c>
      <c r="AV1299" s="13" t="s">
        <v>85</v>
      </c>
      <c r="AW1299" s="13" t="s">
        <v>38</v>
      </c>
      <c r="AX1299" s="13" t="s">
        <v>77</v>
      </c>
      <c r="AY1299" s="245" t="s">
        <v>165</v>
      </c>
    </row>
    <row r="1300" s="14" customFormat="1">
      <c r="A1300" s="14"/>
      <c r="B1300" s="246"/>
      <c r="C1300" s="247"/>
      <c r="D1300" s="232" t="s">
        <v>177</v>
      </c>
      <c r="E1300" s="248" t="s">
        <v>40</v>
      </c>
      <c r="F1300" s="249" t="s">
        <v>382</v>
      </c>
      <c r="G1300" s="247"/>
      <c r="H1300" s="250">
        <v>42.799999999999997</v>
      </c>
      <c r="I1300" s="251"/>
      <c r="J1300" s="247"/>
      <c r="K1300" s="247"/>
      <c r="L1300" s="252"/>
      <c r="M1300" s="253"/>
      <c r="N1300" s="254"/>
      <c r="O1300" s="254"/>
      <c r="P1300" s="254"/>
      <c r="Q1300" s="254"/>
      <c r="R1300" s="254"/>
      <c r="S1300" s="254"/>
      <c r="T1300" s="255"/>
      <c r="U1300" s="14"/>
      <c r="V1300" s="14"/>
      <c r="W1300" s="14"/>
      <c r="X1300" s="14"/>
      <c r="Y1300" s="14"/>
      <c r="Z1300" s="14"/>
      <c r="AA1300" s="14"/>
      <c r="AB1300" s="14"/>
      <c r="AC1300" s="14"/>
      <c r="AD1300" s="14"/>
      <c r="AE1300" s="14"/>
      <c r="AT1300" s="256" t="s">
        <v>177</v>
      </c>
      <c r="AU1300" s="256" t="s">
        <v>87</v>
      </c>
      <c r="AV1300" s="14" t="s">
        <v>87</v>
      </c>
      <c r="AW1300" s="14" t="s">
        <v>38</v>
      </c>
      <c r="AX1300" s="14" t="s">
        <v>77</v>
      </c>
      <c r="AY1300" s="256" t="s">
        <v>165</v>
      </c>
    </row>
    <row r="1301" s="14" customFormat="1">
      <c r="A1301" s="14"/>
      <c r="B1301" s="246"/>
      <c r="C1301" s="247"/>
      <c r="D1301" s="232" t="s">
        <v>177</v>
      </c>
      <c r="E1301" s="248" t="s">
        <v>40</v>
      </c>
      <c r="F1301" s="249" t="s">
        <v>180</v>
      </c>
      <c r="G1301" s="247"/>
      <c r="H1301" s="250">
        <v>-1.5760000000000001</v>
      </c>
      <c r="I1301" s="251"/>
      <c r="J1301" s="247"/>
      <c r="K1301" s="247"/>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177</v>
      </c>
      <c r="AU1301" s="256" t="s">
        <v>87</v>
      </c>
      <c r="AV1301" s="14" t="s">
        <v>87</v>
      </c>
      <c r="AW1301" s="14" t="s">
        <v>38</v>
      </c>
      <c r="AX1301" s="14" t="s">
        <v>77</v>
      </c>
      <c r="AY1301" s="256" t="s">
        <v>165</v>
      </c>
    </row>
    <row r="1302" s="14" customFormat="1">
      <c r="A1302" s="14"/>
      <c r="B1302" s="246"/>
      <c r="C1302" s="247"/>
      <c r="D1302" s="232" t="s">
        <v>177</v>
      </c>
      <c r="E1302" s="248" t="s">
        <v>40</v>
      </c>
      <c r="F1302" s="249" t="s">
        <v>383</v>
      </c>
      <c r="G1302" s="247"/>
      <c r="H1302" s="250">
        <v>-3.7130000000000001</v>
      </c>
      <c r="I1302" s="251"/>
      <c r="J1302" s="247"/>
      <c r="K1302" s="247"/>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177</v>
      </c>
      <c r="AU1302" s="256" t="s">
        <v>87</v>
      </c>
      <c r="AV1302" s="14" t="s">
        <v>87</v>
      </c>
      <c r="AW1302" s="14" t="s">
        <v>38</v>
      </c>
      <c r="AX1302" s="14" t="s">
        <v>77</v>
      </c>
      <c r="AY1302" s="256" t="s">
        <v>165</v>
      </c>
    </row>
    <row r="1303" s="14" customFormat="1">
      <c r="A1303" s="14"/>
      <c r="B1303" s="246"/>
      <c r="C1303" s="247"/>
      <c r="D1303" s="232" t="s">
        <v>177</v>
      </c>
      <c r="E1303" s="248" t="s">
        <v>40</v>
      </c>
      <c r="F1303" s="249" t="s">
        <v>384</v>
      </c>
      <c r="G1303" s="247"/>
      <c r="H1303" s="250">
        <v>1.665</v>
      </c>
      <c r="I1303" s="251"/>
      <c r="J1303" s="247"/>
      <c r="K1303" s="247"/>
      <c r="L1303" s="252"/>
      <c r="M1303" s="253"/>
      <c r="N1303" s="254"/>
      <c r="O1303" s="254"/>
      <c r="P1303" s="254"/>
      <c r="Q1303" s="254"/>
      <c r="R1303" s="254"/>
      <c r="S1303" s="254"/>
      <c r="T1303" s="255"/>
      <c r="U1303" s="14"/>
      <c r="V1303" s="14"/>
      <c r="W1303" s="14"/>
      <c r="X1303" s="14"/>
      <c r="Y1303" s="14"/>
      <c r="Z1303" s="14"/>
      <c r="AA1303" s="14"/>
      <c r="AB1303" s="14"/>
      <c r="AC1303" s="14"/>
      <c r="AD1303" s="14"/>
      <c r="AE1303" s="14"/>
      <c r="AT1303" s="256" t="s">
        <v>177</v>
      </c>
      <c r="AU1303" s="256" t="s">
        <v>87</v>
      </c>
      <c r="AV1303" s="14" t="s">
        <v>87</v>
      </c>
      <c r="AW1303" s="14" t="s">
        <v>38</v>
      </c>
      <c r="AX1303" s="14" t="s">
        <v>77</v>
      </c>
      <c r="AY1303" s="256" t="s">
        <v>165</v>
      </c>
    </row>
    <row r="1304" s="13" customFormat="1">
      <c r="A1304" s="13"/>
      <c r="B1304" s="236"/>
      <c r="C1304" s="237"/>
      <c r="D1304" s="232" t="s">
        <v>177</v>
      </c>
      <c r="E1304" s="238" t="s">
        <v>40</v>
      </c>
      <c r="F1304" s="239" t="s">
        <v>212</v>
      </c>
      <c r="G1304" s="237"/>
      <c r="H1304" s="238" t="s">
        <v>40</v>
      </c>
      <c r="I1304" s="240"/>
      <c r="J1304" s="237"/>
      <c r="K1304" s="237"/>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177</v>
      </c>
      <c r="AU1304" s="245" t="s">
        <v>87</v>
      </c>
      <c r="AV1304" s="13" t="s">
        <v>85</v>
      </c>
      <c r="AW1304" s="13" t="s">
        <v>38</v>
      </c>
      <c r="AX1304" s="13" t="s">
        <v>77</v>
      </c>
      <c r="AY1304" s="245" t="s">
        <v>165</v>
      </c>
    </row>
    <row r="1305" s="14" customFormat="1">
      <c r="A1305" s="14"/>
      <c r="B1305" s="246"/>
      <c r="C1305" s="247"/>
      <c r="D1305" s="232" t="s">
        <v>177</v>
      </c>
      <c r="E1305" s="248" t="s">
        <v>40</v>
      </c>
      <c r="F1305" s="249" t="s">
        <v>385</v>
      </c>
      <c r="G1305" s="247"/>
      <c r="H1305" s="250">
        <v>36.514000000000003</v>
      </c>
      <c r="I1305" s="251"/>
      <c r="J1305" s="247"/>
      <c r="K1305" s="247"/>
      <c r="L1305" s="252"/>
      <c r="M1305" s="253"/>
      <c r="N1305" s="254"/>
      <c r="O1305" s="254"/>
      <c r="P1305" s="254"/>
      <c r="Q1305" s="254"/>
      <c r="R1305" s="254"/>
      <c r="S1305" s="254"/>
      <c r="T1305" s="255"/>
      <c r="U1305" s="14"/>
      <c r="V1305" s="14"/>
      <c r="W1305" s="14"/>
      <c r="X1305" s="14"/>
      <c r="Y1305" s="14"/>
      <c r="Z1305" s="14"/>
      <c r="AA1305" s="14"/>
      <c r="AB1305" s="14"/>
      <c r="AC1305" s="14"/>
      <c r="AD1305" s="14"/>
      <c r="AE1305" s="14"/>
      <c r="AT1305" s="256" t="s">
        <v>177</v>
      </c>
      <c r="AU1305" s="256" t="s">
        <v>87</v>
      </c>
      <c r="AV1305" s="14" t="s">
        <v>87</v>
      </c>
      <c r="AW1305" s="14" t="s">
        <v>38</v>
      </c>
      <c r="AX1305" s="14" t="s">
        <v>77</v>
      </c>
      <c r="AY1305" s="256" t="s">
        <v>165</v>
      </c>
    </row>
    <row r="1306" s="14" customFormat="1">
      <c r="A1306" s="14"/>
      <c r="B1306" s="246"/>
      <c r="C1306" s="247"/>
      <c r="D1306" s="232" t="s">
        <v>177</v>
      </c>
      <c r="E1306" s="248" t="s">
        <v>40</v>
      </c>
      <c r="F1306" s="249" t="s">
        <v>180</v>
      </c>
      <c r="G1306" s="247"/>
      <c r="H1306" s="250">
        <v>-1.5760000000000001</v>
      </c>
      <c r="I1306" s="251"/>
      <c r="J1306" s="247"/>
      <c r="K1306" s="247"/>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177</v>
      </c>
      <c r="AU1306" s="256" t="s">
        <v>87</v>
      </c>
      <c r="AV1306" s="14" t="s">
        <v>87</v>
      </c>
      <c r="AW1306" s="14" t="s">
        <v>38</v>
      </c>
      <c r="AX1306" s="14" t="s">
        <v>77</v>
      </c>
      <c r="AY1306" s="256" t="s">
        <v>165</v>
      </c>
    </row>
    <row r="1307" s="14" customFormat="1">
      <c r="A1307" s="14"/>
      <c r="B1307" s="246"/>
      <c r="C1307" s="247"/>
      <c r="D1307" s="232" t="s">
        <v>177</v>
      </c>
      <c r="E1307" s="248" t="s">
        <v>40</v>
      </c>
      <c r="F1307" s="249" t="s">
        <v>383</v>
      </c>
      <c r="G1307" s="247"/>
      <c r="H1307" s="250">
        <v>-3.7130000000000001</v>
      </c>
      <c r="I1307" s="251"/>
      <c r="J1307" s="247"/>
      <c r="K1307" s="247"/>
      <c r="L1307" s="252"/>
      <c r="M1307" s="253"/>
      <c r="N1307" s="254"/>
      <c r="O1307" s="254"/>
      <c r="P1307" s="254"/>
      <c r="Q1307" s="254"/>
      <c r="R1307" s="254"/>
      <c r="S1307" s="254"/>
      <c r="T1307" s="255"/>
      <c r="U1307" s="14"/>
      <c r="V1307" s="14"/>
      <c r="W1307" s="14"/>
      <c r="X1307" s="14"/>
      <c r="Y1307" s="14"/>
      <c r="Z1307" s="14"/>
      <c r="AA1307" s="14"/>
      <c r="AB1307" s="14"/>
      <c r="AC1307" s="14"/>
      <c r="AD1307" s="14"/>
      <c r="AE1307" s="14"/>
      <c r="AT1307" s="256" t="s">
        <v>177</v>
      </c>
      <c r="AU1307" s="256" t="s">
        <v>87</v>
      </c>
      <c r="AV1307" s="14" t="s">
        <v>87</v>
      </c>
      <c r="AW1307" s="14" t="s">
        <v>38</v>
      </c>
      <c r="AX1307" s="14" t="s">
        <v>77</v>
      </c>
      <c r="AY1307" s="256" t="s">
        <v>165</v>
      </c>
    </row>
    <row r="1308" s="14" customFormat="1">
      <c r="A1308" s="14"/>
      <c r="B1308" s="246"/>
      <c r="C1308" s="247"/>
      <c r="D1308" s="232" t="s">
        <v>177</v>
      </c>
      <c r="E1308" s="248" t="s">
        <v>40</v>
      </c>
      <c r="F1308" s="249" t="s">
        <v>384</v>
      </c>
      <c r="G1308" s="247"/>
      <c r="H1308" s="250">
        <v>1.665</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177</v>
      </c>
      <c r="AU1308" s="256" t="s">
        <v>87</v>
      </c>
      <c r="AV1308" s="14" t="s">
        <v>87</v>
      </c>
      <c r="AW1308" s="14" t="s">
        <v>38</v>
      </c>
      <c r="AX1308" s="14" t="s">
        <v>77</v>
      </c>
      <c r="AY1308" s="256" t="s">
        <v>165</v>
      </c>
    </row>
    <row r="1309" s="15" customFormat="1">
      <c r="A1309" s="15"/>
      <c r="B1309" s="257"/>
      <c r="C1309" s="258"/>
      <c r="D1309" s="232" t="s">
        <v>177</v>
      </c>
      <c r="E1309" s="259" t="s">
        <v>40</v>
      </c>
      <c r="F1309" s="260" t="s">
        <v>186</v>
      </c>
      <c r="G1309" s="258"/>
      <c r="H1309" s="261">
        <v>156.01200000000003</v>
      </c>
      <c r="I1309" s="262"/>
      <c r="J1309" s="258"/>
      <c r="K1309" s="258"/>
      <c r="L1309" s="263"/>
      <c r="M1309" s="279"/>
      <c r="N1309" s="280"/>
      <c r="O1309" s="280"/>
      <c r="P1309" s="280"/>
      <c r="Q1309" s="280"/>
      <c r="R1309" s="280"/>
      <c r="S1309" s="280"/>
      <c r="T1309" s="281"/>
      <c r="U1309" s="15"/>
      <c r="V1309" s="15"/>
      <c r="W1309" s="15"/>
      <c r="X1309" s="15"/>
      <c r="Y1309" s="15"/>
      <c r="Z1309" s="15"/>
      <c r="AA1309" s="15"/>
      <c r="AB1309" s="15"/>
      <c r="AC1309" s="15"/>
      <c r="AD1309" s="15"/>
      <c r="AE1309" s="15"/>
      <c r="AT1309" s="267" t="s">
        <v>177</v>
      </c>
      <c r="AU1309" s="267" t="s">
        <v>87</v>
      </c>
      <c r="AV1309" s="15" t="s">
        <v>173</v>
      </c>
      <c r="AW1309" s="15" t="s">
        <v>38</v>
      </c>
      <c r="AX1309" s="15" t="s">
        <v>85</v>
      </c>
      <c r="AY1309" s="267" t="s">
        <v>165</v>
      </c>
    </row>
    <row r="1310" s="2" customFormat="1" ht="6.96" customHeight="1">
      <c r="A1310" s="39"/>
      <c r="B1310" s="60"/>
      <c r="C1310" s="61"/>
      <c r="D1310" s="61"/>
      <c r="E1310" s="61"/>
      <c r="F1310" s="61"/>
      <c r="G1310" s="61"/>
      <c r="H1310" s="61"/>
      <c r="I1310" s="167"/>
      <c r="J1310" s="61"/>
      <c r="K1310" s="61"/>
      <c r="L1310" s="45"/>
      <c r="M1310" s="39"/>
      <c r="O1310" s="39"/>
      <c r="P1310" s="39"/>
      <c r="Q1310" s="39"/>
      <c r="R1310" s="39"/>
      <c r="S1310" s="39"/>
      <c r="T1310" s="39"/>
      <c r="U1310" s="39"/>
      <c r="V1310" s="39"/>
      <c r="W1310" s="39"/>
      <c r="X1310" s="39"/>
      <c r="Y1310" s="39"/>
      <c r="Z1310" s="39"/>
      <c r="AA1310" s="39"/>
      <c r="AB1310" s="39"/>
      <c r="AC1310" s="39"/>
      <c r="AD1310" s="39"/>
      <c r="AE1310" s="39"/>
    </row>
  </sheetData>
  <sheetProtection sheet="1" autoFilter="0" formatColumns="0" formatRows="0" objects="1" scenarios="1" spinCount="100000" saltValue="hbnA2ZtQtR4nMa/TzqXeu0YwaWnocc9dFfY4upCNow8v3XGr4NHYDEljujVZ5i8e5gjP/d2Q0F+STuW2HVQ4fA==" hashValue="T3535JNBL/Iv+DPLQQxQ5bYAxUpmGBaTKRPAOwRKiVuT+UGHhDjVgE6KNft2H6pA66MMHRx8hosSUM5VxQMadg==" algorithmName="SHA-512" password="CC35"/>
  <autoFilter ref="C106:K1309"/>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9" customWidth="1"/>
    <col min="10" max="10" width="20.17" style="1" customWidth="1"/>
    <col min="11" max="11" width="20.17" style="1" customWidth="1"/>
    <col min="12" max="12" width="1.67" style="1" customWidth="1"/>
    <col min="13" max="13" width="10.83" style="1" customWidth="1"/>
    <col min="15" max="15" width="14.17" style="1" customWidth="1"/>
    <col min="16" max="16" width="14.17" style="1" customWidth="1"/>
    <col min="17" max="17" width="14.17" style="1" customWidth="1"/>
    <col min="18" max="18" width="14.17" style="1" customWidth="1"/>
    <col min="19" max="19" width="14.17" style="1" customWidth="1"/>
    <col min="20" max="20" width="14.17" style="1" customWidth="1"/>
    <col min="21" max="21" width="16.33" style="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9"/>
      <c r="L2" s="1"/>
      <c r="M2" s="1"/>
      <c r="N2" s="1"/>
      <c r="O2" s="1"/>
      <c r="P2" s="1"/>
      <c r="Q2" s="1"/>
      <c r="R2" s="1"/>
      <c r="S2" s="1"/>
      <c r="T2" s="1"/>
      <c r="U2" s="1"/>
      <c r="V2" s="1"/>
      <c r="AT2" s="18" t="s">
        <v>114</v>
      </c>
    </row>
    <row r="3" s="1" customFormat="1" ht="6.96" customHeight="1">
      <c r="B3" s="130"/>
      <c r="C3" s="131"/>
      <c r="D3" s="131"/>
      <c r="E3" s="131"/>
      <c r="F3" s="131"/>
      <c r="G3" s="131"/>
      <c r="H3" s="131"/>
      <c r="I3" s="132"/>
      <c r="J3" s="131"/>
      <c r="K3" s="131"/>
      <c r="L3" s="21"/>
      <c r="AT3" s="18" t="s">
        <v>87</v>
      </c>
    </row>
    <row r="4" s="1" customFormat="1" ht="24.96" customHeight="1">
      <c r="B4" s="21"/>
      <c r="D4" s="133" t="s">
        <v>115</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zakázky'!K6</f>
        <v>Ubytovna SN (úprava buňek), Hradecká 606</v>
      </c>
      <c r="F7" s="135"/>
      <c r="G7" s="135"/>
      <c r="H7" s="135"/>
      <c r="I7" s="129"/>
      <c r="L7" s="21"/>
    </row>
    <row r="8" s="2" customFormat="1" ht="12" customHeight="1">
      <c r="A8" s="39"/>
      <c r="B8" s="45"/>
      <c r="C8" s="39"/>
      <c r="D8" s="135" t="s">
        <v>116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1456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40</v>
      </c>
      <c r="G11" s="39"/>
      <c r="H11" s="39"/>
      <c r="I11" s="141" t="s">
        <v>20</v>
      </c>
      <c r="J11" s="140" t="s">
        <v>40</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zakázky'!AN8</f>
        <v>5. 9. 2019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28</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29</v>
      </c>
      <c r="F15" s="39"/>
      <c r="G15" s="39"/>
      <c r="H15" s="39"/>
      <c r="I15" s="141" t="s">
        <v>30</v>
      </c>
      <c r="J15" s="140" t="s">
        <v>31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32</v>
      </c>
      <c r="E17" s="39"/>
      <c r="F17" s="39"/>
      <c r="G17" s="39"/>
      <c r="H17" s="39"/>
      <c r="I17" s="141" t="s">
        <v>27</v>
      </c>
      <c r="J17" s="34" t="str">
        <f>'Rekapitulace zakázky'!AN13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zakázky'!E14</f>
        <v>Vyplň údaj</v>
      </c>
      <c r="F18" s="140"/>
      <c r="G18" s="140"/>
      <c r="H18" s="140"/>
      <c r="I18" s="141" t="s">
        <v>30</v>
      </c>
      <c r="J18" s="34" t="str">
        <f>'Rekapitulace zakázky'!AN14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34</v>
      </c>
      <c r="E20" s="39"/>
      <c r="F20" s="39"/>
      <c r="G20" s="39"/>
      <c r="H20" s="39"/>
      <c r="I20" s="141" t="s">
        <v>27</v>
      </c>
      <c r="J20" s="140" t="s">
        <v>35</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36</v>
      </c>
      <c r="F21" s="39"/>
      <c r="G21" s="39"/>
      <c r="H21" s="39"/>
      <c r="I21" s="141" t="s">
        <v>30</v>
      </c>
      <c r="J21" s="140" t="s">
        <v>37</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39</v>
      </c>
      <c r="E23" s="39"/>
      <c r="F23" s="39"/>
      <c r="G23" s="39"/>
      <c r="H23" s="39"/>
      <c r="I23" s="141" t="s">
        <v>27</v>
      </c>
      <c r="J23" s="140" t="s">
        <v>40</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36</v>
      </c>
      <c r="F24" s="39"/>
      <c r="G24" s="39"/>
      <c r="H24" s="39"/>
      <c r="I24" s="141" t="s">
        <v>30</v>
      </c>
      <c r="J24" s="140" t="s">
        <v>40</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41</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40</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43</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45</v>
      </c>
      <c r="G32" s="39"/>
      <c r="H32" s="39"/>
      <c r="I32" s="153" t="s">
        <v>44</v>
      </c>
      <c r="J32" s="152" t="s">
        <v>46</v>
      </c>
      <c r="K32" s="39"/>
      <c r="L32" s="138"/>
      <c r="S32" s="39"/>
      <c r="T32" s="39"/>
      <c r="U32" s="39"/>
      <c r="V32" s="39"/>
      <c r="W32" s="39"/>
      <c r="X32" s="39"/>
      <c r="Y32" s="39"/>
      <c r="Z32" s="39"/>
      <c r="AA32" s="39"/>
      <c r="AB32" s="39"/>
      <c r="AC32" s="39"/>
      <c r="AD32" s="39"/>
      <c r="AE32" s="39"/>
    </row>
    <row r="33" s="2" customFormat="1" ht="14.4" customHeight="1">
      <c r="A33" s="39"/>
      <c r="B33" s="45"/>
      <c r="C33" s="39"/>
      <c r="D33" s="154" t="s">
        <v>47</v>
      </c>
      <c r="E33" s="135" t="s">
        <v>48</v>
      </c>
      <c r="F33" s="155">
        <f>ROUND((SUM(BE82:BE93)),  2)</f>
        <v>0</v>
      </c>
      <c r="G33" s="39"/>
      <c r="H33" s="39"/>
      <c r="I33" s="156">
        <v>0.20999999999999999</v>
      </c>
      <c r="J33" s="155">
        <f>ROUND(((SUM(BE82:BE93))*I33),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49</v>
      </c>
      <c r="F34" s="155">
        <f>ROUND((SUM(BF82:BF93)),  2)</f>
        <v>0</v>
      </c>
      <c r="G34" s="39"/>
      <c r="H34" s="39"/>
      <c r="I34" s="156">
        <v>0.14999999999999999</v>
      </c>
      <c r="J34" s="155">
        <f>ROUND(((SUM(BF82:BF93))*I34),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50</v>
      </c>
      <c r="F35" s="155">
        <f>ROUND((SUM(BG82:BG93)),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51</v>
      </c>
      <c r="F36" s="155">
        <f>ROUND((SUM(BH82:BH93)),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52</v>
      </c>
      <c r="F37" s="155">
        <f>ROUND((SUM(BI82:BI93)),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53</v>
      </c>
      <c r="E39" s="159"/>
      <c r="F39" s="159"/>
      <c r="G39" s="160" t="s">
        <v>54</v>
      </c>
      <c r="H39" s="161" t="s">
        <v>55</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118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Ubytovna SN (úprava buňek), Hradecká 606</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116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010 - VRN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Stod</v>
      </c>
      <c r="G52" s="41"/>
      <c r="H52" s="41"/>
      <c r="I52" s="141" t="s">
        <v>24</v>
      </c>
      <c r="J52" s="73" t="str">
        <f>IF(J12="","",J12)</f>
        <v>5. 9. 2019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26</v>
      </c>
      <c r="D54" s="41"/>
      <c r="E54" s="41"/>
      <c r="F54" s="28" t="str">
        <f>E15</f>
        <v>Stodská nemocnice, a.s.</v>
      </c>
      <c r="G54" s="41"/>
      <c r="H54" s="41"/>
      <c r="I54" s="141" t="s">
        <v>34</v>
      </c>
      <c r="J54" s="37" t="str">
        <f>E21</f>
        <v>Ing. Jiří Červený</v>
      </c>
      <c r="K54" s="41"/>
      <c r="L54" s="138"/>
      <c r="S54" s="39"/>
      <c r="T54" s="39"/>
      <c r="U54" s="39"/>
      <c r="V54" s="39"/>
      <c r="W54" s="39"/>
      <c r="X54" s="39"/>
      <c r="Y54" s="39"/>
      <c r="Z54" s="39"/>
      <c r="AA54" s="39"/>
      <c r="AB54" s="39"/>
      <c r="AC54" s="39"/>
      <c r="AD54" s="39"/>
      <c r="AE54" s="39"/>
    </row>
    <row r="55" s="2" customFormat="1" ht="15.15" customHeight="1">
      <c r="A55" s="39"/>
      <c r="B55" s="40"/>
      <c r="C55" s="33" t="s">
        <v>32</v>
      </c>
      <c r="D55" s="41"/>
      <c r="E55" s="41"/>
      <c r="F55" s="28" t="str">
        <f>IF(E18="","",E18)</f>
        <v>Vyplň údaj</v>
      </c>
      <c r="G55" s="41"/>
      <c r="H55" s="41"/>
      <c r="I55" s="141" t="s">
        <v>39</v>
      </c>
      <c r="J55" s="37" t="str">
        <f>E24</f>
        <v>Ing. Jiří Červený</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119</v>
      </c>
      <c r="D57" s="173"/>
      <c r="E57" s="173"/>
      <c r="F57" s="173"/>
      <c r="G57" s="173"/>
      <c r="H57" s="173"/>
      <c r="I57" s="174"/>
      <c r="J57" s="175" t="s">
        <v>120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75</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121</v>
      </c>
    </row>
    <row r="60" s="9" customFormat="1" ht="24.96" customHeight="1">
      <c r="A60" s="9"/>
      <c r="B60" s="177"/>
      <c r="C60" s="178"/>
      <c r="D60" s="179" t="s">
        <v>1457</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1458</v>
      </c>
      <c r="E61" s="187"/>
      <c r="F61" s="187"/>
      <c r="G61" s="187"/>
      <c r="H61" s="187"/>
      <c r="I61" s="188"/>
      <c r="J61" s="189">
        <f>J84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1459</v>
      </c>
      <c r="E62" s="187"/>
      <c r="F62" s="187"/>
      <c r="G62" s="187"/>
      <c r="H62" s="187"/>
      <c r="I62" s="188"/>
      <c r="J62" s="189">
        <f>J89</f>
        <v>0</v>
      </c>
      <c r="K62" s="185"/>
      <c r="L62" s="190"/>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150</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Ubytovna SN (úprava buňek), Hradecká 606</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116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010 - VRN</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22</v>
      </c>
      <c r="D76" s="41"/>
      <c r="E76" s="41"/>
      <c r="F76" s="28" t="str">
        <f>F12</f>
        <v>Stod</v>
      </c>
      <c r="G76" s="41"/>
      <c r="H76" s="41"/>
      <c r="I76" s="141" t="s">
        <v>24</v>
      </c>
      <c r="J76" s="73" t="str">
        <f>IF(J12="","",J12)</f>
        <v>5. 9. 2019</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26</v>
      </c>
      <c r="D78" s="41"/>
      <c r="E78" s="41"/>
      <c r="F78" s="28" t="str">
        <f>E15</f>
        <v>Stodská nemocnice, a.s.</v>
      </c>
      <c r="G78" s="41"/>
      <c r="H78" s="41"/>
      <c r="I78" s="141" t="s">
        <v>34</v>
      </c>
      <c r="J78" s="37" t="str">
        <f>E21</f>
        <v>Ing. Jiří Červený</v>
      </c>
      <c r="K78" s="41"/>
      <c r="L78" s="138"/>
      <c r="S78" s="39"/>
      <c r="T78" s="39"/>
      <c r="U78" s="39"/>
      <c r="V78" s="39"/>
      <c r="W78" s="39"/>
      <c r="X78" s="39"/>
      <c r="Y78" s="39"/>
      <c r="Z78" s="39"/>
      <c r="AA78" s="39"/>
      <c r="AB78" s="39"/>
      <c r="AC78" s="39"/>
      <c r="AD78" s="39"/>
      <c r="AE78" s="39"/>
    </row>
    <row r="79" s="2" customFormat="1" ht="15.15" customHeight="1">
      <c r="A79" s="39"/>
      <c r="B79" s="40"/>
      <c r="C79" s="33" t="s">
        <v>32</v>
      </c>
      <c r="D79" s="41"/>
      <c r="E79" s="41"/>
      <c r="F79" s="28" t="str">
        <f>IF(E18="","",E18)</f>
        <v>Vyplň údaj</v>
      </c>
      <c r="G79" s="41"/>
      <c r="H79" s="41"/>
      <c r="I79" s="141" t="s">
        <v>39</v>
      </c>
      <c r="J79" s="37" t="str">
        <f>E24</f>
        <v>Ing. Jiří Červený</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151</v>
      </c>
      <c r="D81" s="194" t="s">
        <v>62</v>
      </c>
      <c r="E81" s="194" t="s">
        <v>58</v>
      </c>
      <c r="F81" s="194" t="s">
        <v>59</v>
      </c>
      <c r="G81" s="194" t="s">
        <v>152</v>
      </c>
      <c r="H81" s="194" t="s">
        <v>153</v>
      </c>
      <c r="I81" s="195" t="s">
        <v>154</v>
      </c>
      <c r="J81" s="194" t="s">
        <v>120</v>
      </c>
      <c r="K81" s="196" t="s">
        <v>155</v>
      </c>
      <c r="L81" s="197"/>
      <c r="M81" s="93" t="s">
        <v>40</v>
      </c>
      <c r="N81" s="94" t="s">
        <v>47</v>
      </c>
      <c r="O81" s="94" t="s">
        <v>156</v>
      </c>
      <c r="P81" s="94" t="s">
        <v>157</v>
      </c>
      <c r="Q81" s="94" t="s">
        <v>158</v>
      </c>
      <c r="R81" s="94" t="s">
        <v>159</v>
      </c>
      <c r="S81" s="94" t="s">
        <v>160</v>
      </c>
      <c r="T81" s="95" t="s">
        <v>161</v>
      </c>
      <c r="U81" s="191"/>
      <c r="V81" s="191"/>
      <c r="W81" s="191"/>
      <c r="X81" s="191"/>
      <c r="Y81" s="191"/>
      <c r="Z81" s="191"/>
      <c r="AA81" s="191"/>
      <c r="AB81" s="191"/>
      <c r="AC81" s="191"/>
      <c r="AD81" s="191"/>
      <c r="AE81" s="191"/>
    </row>
    <row r="82" s="2" customFormat="1" ht="22.8" customHeight="1">
      <c r="A82" s="39"/>
      <c r="B82" s="40"/>
      <c r="C82" s="100" t="s">
        <v>162</v>
      </c>
      <c r="D82" s="41"/>
      <c r="E82" s="41"/>
      <c r="F82" s="41"/>
      <c r="G82" s="41"/>
      <c r="H82" s="41"/>
      <c r="I82" s="137"/>
      <c r="J82" s="198">
        <f>BK82</f>
        <v>0</v>
      </c>
      <c r="K82" s="41"/>
      <c r="L82" s="45"/>
      <c r="M82" s="96"/>
      <c r="N82" s="199"/>
      <c r="O82" s="97"/>
      <c r="P82" s="200">
        <f>P83</f>
        <v>0</v>
      </c>
      <c r="Q82" s="97"/>
      <c r="R82" s="200">
        <f>R83</f>
        <v>0</v>
      </c>
      <c r="S82" s="97"/>
      <c r="T82" s="201">
        <f>T83</f>
        <v>0</v>
      </c>
      <c r="U82" s="39"/>
      <c r="V82" s="39"/>
      <c r="W82" s="39"/>
      <c r="X82" s="39"/>
      <c r="Y82" s="39"/>
      <c r="Z82" s="39"/>
      <c r="AA82" s="39"/>
      <c r="AB82" s="39"/>
      <c r="AC82" s="39"/>
      <c r="AD82" s="39"/>
      <c r="AE82" s="39"/>
      <c r="AT82" s="18" t="s">
        <v>76</v>
      </c>
      <c r="AU82" s="18" t="s">
        <v>121</v>
      </c>
      <c r="BK82" s="202">
        <f>BK83</f>
        <v>0</v>
      </c>
    </row>
    <row r="83" s="12" customFormat="1" ht="25.92" customHeight="1">
      <c r="A83" s="12"/>
      <c r="B83" s="203"/>
      <c r="C83" s="204"/>
      <c r="D83" s="205" t="s">
        <v>76</v>
      </c>
      <c r="E83" s="206" t="s">
        <v>113</v>
      </c>
      <c r="F83" s="206" t="s">
        <v>1460</v>
      </c>
      <c r="G83" s="204"/>
      <c r="H83" s="204"/>
      <c r="I83" s="207"/>
      <c r="J83" s="208">
        <f>BK83</f>
        <v>0</v>
      </c>
      <c r="K83" s="204"/>
      <c r="L83" s="209"/>
      <c r="M83" s="210"/>
      <c r="N83" s="211"/>
      <c r="O83" s="211"/>
      <c r="P83" s="212">
        <f>P84+P89</f>
        <v>0</v>
      </c>
      <c r="Q83" s="211"/>
      <c r="R83" s="212">
        <f>R84+R89</f>
        <v>0</v>
      </c>
      <c r="S83" s="211"/>
      <c r="T83" s="213">
        <f>T84+T89</f>
        <v>0</v>
      </c>
      <c r="U83" s="12"/>
      <c r="V83" s="12"/>
      <c r="W83" s="12"/>
      <c r="X83" s="12"/>
      <c r="Y83" s="12"/>
      <c r="Z83" s="12"/>
      <c r="AA83" s="12"/>
      <c r="AB83" s="12"/>
      <c r="AC83" s="12"/>
      <c r="AD83" s="12"/>
      <c r="AE83" s="12"/>
      <c r="AR83" s="214" t="s">
        <v>216</v>
      </c>
      <c r="AT83" s="215" t="s">
        <v>76</v>
      </c>
      <c r="AU83" s="215" t="s">
        <v>77</v>
      </c>
      <c r="AY83" s="214" t="s">
        <v>165</v>
      </c>
      <c r="BK83" s="216">
        <f>BK84+BK89</f>
        <v>0</v>
      </c>
    </row>
    <row r="84" s="12" customFormat="1" ht="22.8" customHeight="1">
      <c r="A84" s="12"/>
      <c r="B84" s="203"/>
      <c r="C84" s="204"/>
      <c r="D84" s="205" t="s">
        <v>76</v>
      </c>
      <c r="E84" s="217" t="s">
        <v>1461</v>
      </c>
      <c r="F84" s="217" t="s">
        <v>1462</v>
      </c>
      <c r="G84" s="204"/>
      <c r="H84" s="204"/>
      <c r="I84" s="207"/>
      <c r="J84" s="218">
        <f>BK84</f>
        <v>0</v>
      </c>
      <c r="K84" s="204"/>
      <c r="L84" s="209"/>
      <c r="M84" s="210"/>
      <c r="N84" s="211"/>
      <c r="O84" s="211"/>
      <c r="P84" s="212">
        <f>SUM(P85:P88)</f>
        <v>0</v>
      </c>
      <c r="Q84" s="211"/>
      <c r="R84" s="212">
        <f>SUM(R85:R88)</f>
        <v>0</v>
      </c>
      <c r="S84" s="211"/>
      <c r="T84" s="213">
        <f>SUM(T85:T88)</f>
        <v>0</v>
      </c>
      <c r="U84" s="12"/>
      <c r="V84" s="12"/>
      <c r="W84" s="12"/>
      <c r="X84" s="12"/>
      <c r="Y84" s="12"/>
      <c r="Z84" s="12"/>
      <c r="AA84" s="12"/>
      <c r="AB84" s="12"/>
      <c r="AC84" s="12"/>
      <c r="AD84" s="12"/>
      <c r="AE84" s="12"/>
      <c r="AR84" s="214" t="s">
        <v>216</v>
      </c>
      <c r="AT84" s="215" t="s">
        <v>76</v>
      </c>
      <c r="AU84" s="215" t="s">
        <v>85</v>
      </c>
      <c r="AY84" s="214" t="s">
        <v>165</v>
      </c>
      <c r="BK84" s="216">
        <f>SUM(BK85:BK88)</f>
        <v>0</v>
      </c>
    </row>
    <row r="85" s="2" customFormat="1" ht="16.5" customHeight="1">
      <c r="A85" s="39"/>
      <c r="B85" s="40"/>
      <c r="C85" s="219" t="s">
        <v>85</v>
      </c>
      <c r="D85" s="219" t="s">
        <v>168</v>
      </c>
      <c r="E85" s="220" t="s">
        <v>1463</v>
      </c>
      <c r="F85" s="221" t="s">
        <v>1464</v>
      </c>
      <c r="G85" s="222" t="s">
        <v>1465</v>
      </c>
      <c r="H85" s="223">
        <v>1</v>
      </c>
      <c r="I85" s="224"/>
      <c r="J85" s="225">
        <f>ROUND(I85*H85,2)</f>
        <v>0</v>
      </c>
      <c r="K85" s="221" t="s">
        <v>315</v>
      </c>
      <c r="L85" s="45"/>
      <c r="M85" s="226" t="s">
        <v>40</v>
      </c>
      <c r="N85" s="227" t="s">
        <v>48</v>
      </c>
      <c r="O85" s="85"/>
      <c r="P85" s="228">
        <f>O85*H85</f>
        <v>0</v>
      </c>
      <c r="Q85" s="228">
        <v>0</v>
      </c>
      <c r="R85" s="228">
        <f>Q85*H85</f>
        <v>0</v>
      </c>
      <c r="S85" s="228">
        <v>0</v>
      </c>
      <c r="T85" s="229">
        <f>S85*H85</f>
        <v>0</v>
      </c>
      <c r="U85" s="39"/>
      <c r="V85" s="39"/>
      <c r="W85" s="39"/>
      <c r="X85" s="39"/>
      <c r="Y85" s="39"/>
      <c r="Z85" s="39"/>
      <c r="AA85" s="39"/>
      <c r="AB85" s="39"/>
      <c r="AC85" s="39"/>
      <c r="AD85" s="39"/>
      <c r="AE85" s="39"/>
      <c r="AR85" s="230" t="s">
        <v>1466</v>
      </c>
      <c r="AT85" s="230" t="s">
        <v>168</v>
      </c>
      <c r="AU85" s="230" t="s">
        <v>87</v>
      </c>
      <c r="AY85" s="18" t="s">
        <v>165</v>
      </c>
      <c r="BE85" s="231">
        <f>IF(N85="základní",J85,0)</f>
        <v>0</v>
      </c>
      <c r="BF85" s="231">
        <f>IF(N85="snížená",J85,0)</f>
        <v>0</v>
      </c>
      <c r="BG85" s="231">
        <f>IF(N85="zákl. přenesená",J85,0)</f>
        <v>0</v>
      </c>
      <c r="BH85" s="231">
        <f>IF(N85="sníž. přenesená",J85,0)</f>
        <v>0</v>
      </c>
      <c r="BI85" s="231">
        <f>IF(N85="nulová",J85,0)</f>
        <v>0</v>
      </c>
      <c r="BJ85" s="18" t="s">
        <v>85</v>
      </c>
      <c r="BK85" s="231">
        <f>ROUND(I85*H85,2)</f>
        <v>0</v>
      </c>
      <c r="BL85" s="18" t="s">
        <v>1466</v>
      </c>
      <c r="BM85" s="230" t="s">
        <v>1467</v>
      </c>
    </row>
    <row r="86" s="2" customFormat="1">
      <c r="A86" s="39"/>
      <c r="B86" s="40"/>
      <c r="C86" s="41"/>
      <c r="D86" s="232" t="s">
        <v>175</v>
      </c>
      <c r="E86" s="41"/>
      <c r="F86" s="233" t="s">
        <v>1464</v>
      </c>
      <c r="G86" s="41"/>
      <c r="H86" s="41"/>
      <c r="I86" s="137"/>
      <c r="J86" s="41"/>
      <c r="K86" s="41"/>
      <c r="L86" s="45"/>
      <c r="M86" s="234"/>
      <c r="N86" s="235"/>
      <c r="O86" s="85"/>
      <c r="P86" s="85"/>
      <c r="Q86" s="85"/>
      <c r="R86" s="85"/>
      <c r="S86" s="85"/>
      <c r="T86" s="86"/>
      <c r="U86" s="39"/>
      <c r="V86" s="39"/>
      <c r="W86" s="39"/>
      <c r="X86" s="39"/>
      <c r="Y86" s="39"/>
      <c r="Z86" s="39"/>
      <c r="AA86" s="39"/>
      <c r="AB86" s="39"/>
      <c r="AC86" s="39"/>
      <c r="AD86" s="39"/>
      <c r="AE86" s="39"/>
      <c r="AT86" s="18" t="s">
        <v>175</v>
      </c>
      <c r="AU86" s="18" t="s">
        <v>87</v>
      </c>
    </row>
    <row r="87" s="2" customFormat="1" ht="16.5" customHeight="1">
      <c r="A87" s="39"/>
      <c r="B87" s="40"/>
      <c r="C87" s="219" t="s">
        <v>87</v>
      </c>
      <c r="D87" s="219" t="s">
        <v>168</v>
      </c>
      <c r="E87" s="220" t="s">
        <v>1468</v>
      </c>
      <c r="F87" s="221" t="s">
        <v>1469</v>
      </c>
      <c r="G87" s="222" t="s">
        <v>1465</v>
      </c>
      <c r="H87" s="223">
        <v>1</v>
      </c>
      <c r="I87" s="224"/>
      <c r="J87" s="225">
        <f>ROUND(I87*H87,2)</f>
        <v>0</v>
      </c>
      <c r="K87" s="221" t="s">
        <v>315</v>
      </c>
      <c r="L87" s="45"/>
      <c r="M87" s="226" t="s">
        <v>40</v>
      </c>
      <c r="N87" s="227" t="s">
        <v>48</v>
      </c>
      <c r="O87" s="85"/>
      <c r="P87" s="228">
        <f>O87*H87</f>
        <v>0</v>
      </c>
      <c r="Q87" s="228">
        <v>0</v>
      </c>
      <c r="R87" s="228">
        <f>Q87*H87</f>
        <v>0</v>
      </c>
      <c r="S87" s="228">
        <v>0</v>
      </c>
      <c r="T87" s="229">
        <f>S87*H87</f>
        <v>0</v>
      </c>
      <c r="U87" s="39"/>
      <c r="V87" s="39"/>
      <c r="W87" s="39"/>
      <c r="X87" s="39"/>
      <c r="Y87" s="39"/>
      <c r="Z87" s="39"/>
      <c r="AA87" s="39"/>
      <c r="AB87" s="39"/>
      <c r="AC87" s="39"/>
      <c r="AD87" s="39"/>
      <c r="AE87" s="39"/>
      <c r="AR87" s="230" t="s">
        <v>1466</v>
      </c>
      <c r="AT87" s="230" t="s">
        <v>168</v>
      </c>
      <c r="AU87" s="230" t="s">
        <v>87</v>
      </c>
      <c r="AY87" s="18" t="s">
        <v>165</v>
      </c>
      <c r="BE87" s="231">
        <f>IF(N87="základní",J87,0)</f>
        <v>0</v>
      </c>
      <c r="BF87" s="231">
        <f>IF(N87="snížená",J87,0)</f>
        <v>0</v>
      </c>
      <c r="BG87" s="231">
        <f>IF(N87="zákl. přenesená",J87,0)</f>
        <v>0</v>
      </c>
      <c r="BH87" s="231">
        <f>IF(N87="sníž. přenesená",J87,0)</f>
        <v>0</v>
      </c>
      <c r="BI87" s="231">
        <f>IF(N87="nulová",J87,0)</f>
        <v>0</v>
      </c>
      <c r="BJ87" s="18" t="s">
        <v>85</v>
      </c>
      <c r="BK87" s="231">
        <f>ROUND(I87*H87,2)</f>
        <v>0</v>
      </c>
      <c r="BL87" s="18" t="s">
        <v>1466</v>
      </c>
      <c r="BM87" s="230" t="s">
        <v>1470</v>
      </c>
    </row>
    <row r="88" s="2" customFormat="1">
      <c r="A88" s="39"/>
      <c r="B88" s="40"/>
      <c r="C88" s="41"/>
      <c r="D88" s="232" t="s">
        <v>175</v>
      </c>
      <c r="E88" s="41"/>
      <c r="F88" s="233" t="s">
        <v>1469</v>
      </c>
      <c r="G88" s="41"/>
      <c r="H88" s="41"/>
      <c r="I88" s="137"/>
      <c r="J88" s="41"/>
      <c r="K88" s="41"/>
      <c r="L88" s="45"/>
      <c r="M88" s="234"/>
      <c r="N88" s="235"/>
      <c r="O88" s="85"/>
      <c r="P88" s="85"/>
      <c r="Q88" s="85"/>
      <c r="R88" s="85"/>
      <c r="S88" s="85"/>
      <c r="T88" s="86"/>
      <c r="U88" s="39"/>
      <c r="V88" s="39"/>
      <c r="W88" s="39"/>
      <c r="X88" s="39"/>
      <c r="Y88" s="39"/>
      <c r="Z88" s="39"/>
      <c r="AA88" s="39"/>
      <c r="AB88" s="39"/>
      <c r="AC88" s="39"/>
      <c r="AD88" s="39"/>
      <c r="AE88" s="39"/>
      <c r="AT88" s="18" t="s">
        <v>175</v>
      </c>
      <c r="AU88" s="18" t="s">
        <v>87</v>
      </c>
    </row>
    <row r="89" s="12" customFormat="1" ht="22.8" customHeight="1">
      <c r="A89" s="12"/>
      <c r="B89" s="203"/>
      <c r="C89" s="204"/>
      <c r="D89" s="205" t="s">
        <v>76</v>
      </c>
      <c r="E89" s="217" t="s">
        <v>1471</v>
      </c>
      <c r="F89" s="217" t="s">
        <v>1472</v>
      </c>
      <c r="G89" s="204"/>
      <c r="H89" s="204"/>
      <c r="I89" s="207"/>
      <c r="J89" s="218">
        <f>BK89</f>
        <v>0</v>
      </c>
      <c r="K89" s="204"/>
      <c r="L89" s="209"/>
      <c r="M89" s="210"/>
      <c r="N89" s="211"/>
      <c r="O89" s="211"/>
      <c r="P89" s="212">
        <f>SUM(P90:P93)</f>
        <v>0</v>
      </c>
      <c r="Q89" s="211"/>
      <c r="R89" s="212">
        <f>SUM(R90:R93)</f>
        <v>0</v>
      </c>
      <c r="S89" s="211"/>
      <c r="T89" s="213">
        <f>SUM(T90:T93)</f>
        <v>0</v>
      </c>
      <c r="U89" s="12"/>
      <c r="V89" s="12"/>
      <c r="W89" s="12"/>
      <c r="X89" s="12"/>
      <c r="Y89" s="12"/>
      <c r="Z89" s="12"/>
      <c r="AA89" s="12"/>
      <c r="AB89" s="12"/>
      <c r="AC89" s="12"/>
      <c r="AD89" s="12"/>
      <c r="AE89" s="12"/>
      <c r="AR89" s="214" t="s">
        <v>216</v>
      </c>
      <c r="AT89" s="215" t="s">
        <v>76</v>
      </c>
      <c r="AU89" s="215" t="s">
        <v>85</v>
      </c>
      <c r="AY89" s="214" t="s">
        <v>165</v>
      </c>
      <c r="BK89" s="216">
        <f>SUM(BK90:BK93)</f>
        <v>0</v>
      </c>
    </row>
    <row r="90" s="2" customFormat="1" ht="16.5" customHeight="1">
      <c r="A90" s="39"/>
      <c r="B90" s="40"/>
      <c r="C90" s="219" t="s">
        <v>166</v>
      </c>
      <c r="D90" s="219" t="s">
        <v>168</v>
      </c>
      <c r="E90" s="220" t="s">
        <v>1473</v>
      </c>
      <c r="F90" s="221" t="s">
        <v>1474</v>
      </c>
      <c r="G90" s="222" t="s">
        <v>1465</v>
      </c>
      <c r="H90" s="223">
        <v>1</v>
      </c>
      <c r="I90" s="224"/>
      <c r="J90" s="225">
        <f>ROUND(I90*H90,2)</f>
        <v>0</v>
      </c>
      <c r="K90" s="221" t="s">
        <v>315</v>
      </c>
      <c r="L90" s="45"/>
      <c r="M90" s="226" t="s">
        <v>40</v>
      </c>
      <c r="N90" s="227" t="s">
        <v>48</v>
      </c>
      <c r="O90" s="85"/>
      <c r="P90" s="228">
        <f>O90*H90</f>
        <v>0</v>
      </c>
      <c r="Q90" s="228">
        <v>0</v>
      </c>
      <c r="R90" s="228">
        <f>Q90*H90</f>
        <v>0</v>
      </c>
      <c r="S90" s="228">
        <v>0</v>
      </c>
      <c r="T90" s="229">
        <f>S90*H90</f>
        <v>0</v>
      </c>
      <c r="U90" s="39"/>
      <c r="V90" s="39"/>
      <c r="W90" s="39"/>
      <c r="X90" s="39"/>
      <c r="Y90" s="39"/>
      <c r="Z90" s="39"/>
      <c r="AA90" s="39"/>
      <c r="AB90" s="39"/>
      <c r="AC90" s="39"/>
      <c r="AD90" s="39"/>
      <c r="AE90" s="39"/>
      <c r="AR90" s="230" t="s">
        <v>1466</v>
      </c>
      <c r="AT90" s="230" t="s">
        <v>168</v>
      </c>
      <c r="AU90" s="230" t="s">
        <v>87</v>
      </c>
      <c r="AY90" s="18" t="s">
        <v>165</v>
      </c>
      <c r="BE90" s="231">
        <f>IF(N90="základní",J90,0)</f>
        <v>0</v>
      </c>
      <c r="BF90" s="231">
        <f>IF(N90="snížená",J90,0)</f>
        <v>0</v>
      </c>
      <c r="BG90" s="231">
        <f>IF(N90="zákl. přenesená",J90,0)</f>
        <v>0</v>
      </c>
      <c r="BH90" s="231">
        <f>IF(N90="sníž. přenesená",J90,0)</f>
        <v>0</v>
      </c>
      <c r="BI90" s="231">
        <f>IF(N90="nulová",J90,0)</f>
        <v>0</v>
      </c>
      <c r="BJ90" s="18" t="s">
        <v>85</v>
      </c>
      <c r="BK90" s="231">
        <f>ROUND(I90*H90,2)</f>
        <v>0</v>
      </c>
      <c r="BL90" s="18" t="s">
        <v>1466</v>
      </c>
      <c r="BM90" s="230" t="s">
        <v>1475</v>
      </c>
    </row>
    <row r="91" s="2" customFormat="1">
      <c r="A91" s="39"/>
      <c r="B91" s="40"/>
      <c r="C91" s="41"/>
      <c r="D91" s="232" t="s">
        <v>175</v>
      </c>
      <c r="E91" s="41"/>
      <c r="F91" s="233" t="s">
        <v>1474</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175</v>
      </c>
      <c r="AU91" s="18" t="s">
        <v>87</v>
      </c>
    </row>
    <row r="92" s="2" customFormat="1" ht="16.5" customHeight="1">
      <c r="A92" s="39"/>
      <c r="B92" s="40"/>
      <c r="C92" s="219" t="s">
        <v>173</v>
      </c>
      <c r="D92" s="219" t="s">
        <v>168</v>
      </c>
      <c r="E92" s="220" t="s">
        <v>1476</v>
      </c>
      <c r="F92" s="221" t="s">
        <v>1477</v>
      </c>
      <c r="G92" s="222" t="s">
        <v>1465</v>
      </c>
      <c r="H92" s="223">
        <v>1</v>
      </c>
      <c r="I92" s="224"/>
      <c r="J92" s="225">
        <f>ROUND(I92*H92,2)</f>
        <v>0</v>
      </c>
      <c r="K92" s="221" t="s">
        <v>315</v>
      </c>
      <c r="L92" s="45"/>
      <c r="M92" s="226" t="s">
        <v>40</v>
      </c>
      <c r="N92" s="227" t="s">
        <v>48</v>
      </c>
      <c r="O92" s="85"/>
      <c r="P92" s="228">
        <f>O92*H92</f>
        <v>0</v>
      </c>
      <c r="Q92" s="228">
        <v>0</v>
      </c>
      <c r="R92" s="228">
        <f>Q92*H92</f>
        <v>0</v>
      </c>
      <c r="S92" s="228">
        <v>0</v>
      </c>
      <c r="T92" s="229">
        <f>S92*H92</f>
        <v>0</v>
      </c>
      <c r="U92" s="39"/>
      <c r="V92" s="39"/>
      <c r="W92" s="39"/>
      <c r="X92" s="39"/>
      <c r="Y92" s="39"/>
      <c r="Z92" s="39"/>
      <c r="AA92" s="39"/>
      <c r="AB92" s="39"/>
      <c r="AC92" s="39"/>
      <c r="AD92" s="39"/>
      <c r="AE92" s="39"/>
      <c r="AR92" s="230" t="s">
        <v>1466</v>
      </c>
      <c r="AT92" s="230" t="s">
        <v>168</v>
      </c>
      <c r="AU92" s="230" t="s">
        <v>87</v>
      </c>
      <c r="AY92" s="18" t="s">
        <v>165</v>
      </c>
      <c r="BE92" s="231">
        <f>IF(N92="základní",J92,0)</f>
        <v>0</v>
      </c>
      <c r="BF92" s="231">
        <f>IF(N92="snížená",J92,0)</f>
        <v>0</v>
      </c>
      <c r="BG92" s="231">
        <f>IF(N92="zákl. přenesená",J92,0)</f>
        <v>0</v>
      </c>
      <c r="BH92" s="231">
        <f>IF(N92="sníž. přenesená",J92,0)</f>
        <v>0</v>
      </c>
      <c r="BI92" s="231">
        <f>IF(N92="nulová",J92,0)</f>
        <v>0</v>
      </c>
      <c r="BJ92" s="18" t="s">
        <v>85</v>
      </c>
      <c r="BK92" s="231">
        <f>ROUND(I92*H92,2)</f>
        <v>0</v>
      </c>
      <c r="BL92" s="18" t="s">
        <v>1466</v>
      </c>
      <c r="BM92" s="230" t="s">
        <v>1478</v>
      </c>
    </row>
    <row r="93" s="2" customFormat="1">
      <c r="A93" s="39"/>
      <c r="B93" s="40"/>
      <c r="C93" s="41"/>
      <c r="D93" s="232" t="s">
        <v>175</v>
      </c>
      <c r="E93" s="41"/>
      <c r="F93" s="233" t="s">
        <v>1477</v>
      </c>
      <c r="G93" s="41"/>
      <c r="H93" s="41"/>
      <c r="I93" s="137"/>
      <c r="J93" s="41"/>
      <c r="K93" s="41"/>
      <c r="L93" s="45"/>
      <c r="M93" s="282"/>
      <c r="N93" s="283"/>
      <c r="O93" s="284"/>
      <c r="P93" s="284"/>
      <c r="Q93" s="284"/>
      <c r="R93" s="284"/>
      <c r="S93" s="284"/>
      <c r="T93" s="285"/>
      <c r="U93" s="39"/>
      <c r="V93" s="39"/>
      <c r="W93" s="39"/>
      <c r="X93" s="39"/>
      <c r="Y93" s="39"/>
      <c r="Z93" s="39"/>
      <c r="AA93" s="39"/>
      <c r="AB93" s="39"/>
      <c r="AC93" s="39"/>
      <c r="AD93" s="39"/>
      <c r="AE93" s="39"/>
      <c r="AT93" s="18" t="s">
        <v>175</v>
      </c>
      <c r="AU93" s="18" t="s">
        <v>87</v>
      </c>
    </row>
    <row r="94" s="2" customFormat="1" ht="6.96" customHeight="1">
      <c r="A94" s="39"/>
      <c r="B94" s="60"/>
      <c r="C94" s="61"/>
      <c r="D94" s="61"/>
      <c r="E94" s="61"/>
      <c r="F94" s="61"/>
      <c r="G94" s="61"/>
      <c r="H94" s="61"/>
      <c r="I94" s="167"/>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TGFQmJFCzUw7f02Ad8PyeHxNJNCE6mD0RU7VyutVjsFrqjzEKH8pkCNtJ58shcwz6MX+SejVCowoW/e3ytjGQ==" hashValue="u7pYcvjm38O8pU4HPRkFCbVSAmQb884OBApJnItO0pkKf4eyrxElTpqzgldVZmXoGSkkXxKOl6Rl5PXybosucg==" algorithmName="SHA-512" password="CC35"/>
  <autoFilter ref="C81:K9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sheetFormatPr defaultRowHeight="13.5"/>
  <cols>
    <col min="1" max="1" width="8.33" style="286" customWidth="1"/>
    <col min="2" max="2" width="1.664063" style="286" customWidth="1"/>
    <col min="3" max="4" width="5" style="286" customWidth="1"/>
    <col min="5" max="5" width="11.67" style="286" customWidth="1"/>
    <col min="6" max="6" width="9.17" style="286" customWidth="1"/>
    <col min="7" max="7" width="5" style="286" customWidth="1"/>
    <col min="8" max="8" width="77.83" style="286" customWidth="1"/>
    <col min="9" max="10" width="20" style="286" customWidth="1"/>
    <col min="11" max="11" width="1.664063" style="286" customWidth="1"/>
  </cols>
  <sheetData>
    <row r="1" s="1" customFormat="1" ht="37.5" customHeight="1"/>
    <row r="2" s="1" customFormat="1" ht="7.5" customHeight="1">
      <c r="B2" s="287"/>
      <c r="C2" s="288"/>
      <c r="D2" s="288"/>
      <c r="E2" s="288"/>
      <c r="F2" s="288"/>
      <c r="G2" s="288"/>
      <c r="H2" s="288"/>
      <c r="I2" s="288"/>
      <c r="J2" s="288"/>
      <c r="K2" s="289"/>
    </row>
    <row r="3" s="16" customFormat="1" ht="45" customHeight="1">
      <c r="B3" s="290"/>
      <c r="C3" s="291" t="s">
        <v>1479</v>
      </c>
      <c r="D3" s="291"/>
      <c r="E3" s="291"/>
      <c r="F3" s="291"/>
      <c r="G3" s="291"/>
      <c r="H3" s="291"/>
      <c r="I3" s="291"/>
      <c r="J3" s="291"/>
      <c r="K3" s="292"/>
    </row>
    <row r="4" s="1" customFormat="1" ht="25.5" customHeight="1">
      <c r="B4" s="293"/>
      <c r="C4" s="294" t="s">
        <v>1480</v>
      </c>
      <c r="D4" s="294"/>
      <c r="E4" s="294"/>
      <c r="F4" s="294"/>
      <c r="G4" s="294"/>
      <c r="H4" s="294"/>
      <c r="I4" s="294"/>
      <c r="J4" s="294"/>
      <c r="K4" s="295"/>
    </row>
    <row r="5" s="1" customFormat="1" ht="5.25" customHeight="1">
      <c r="B5" s="293"/>
      <c r="C5" s="296"/>
      <c r="D5" s="296"/>
      <c r="E5" s="296"/>
      <c r="F5" s="296"/>
      <c r="G5" s="296"/>
      <c r="H5" s="296"/>
      <c r="I5" s="296"/>
      <c r="J5" s="296"/>
      <c r="K5" s="295"/>
    </row>
    <row r="6" s="1" customFormat="1" ht="15" customHeight="1">
      <c r="B6" s="293"/>
      <c r="C6" s="297" t="s">
        <v>1481</v>
      </c>
      <c r="D6" s="297"/>
      <c r="E6" s="297"/>
      <c r="F6" s="297"/>
      <c r="G6" s="297"/>
      <c r="H6" s="297"/>
      <c r="I6" s="297"/>
      <c r="J6" s="297"/>
      <c r="K6" s="295"/>
    </row>
    <row r="7" s="1" customFormat="1" ht="15" customHeight="1">
      <c r="B7" s="298"/>
      <c r="C7" s="297" t="s">
        <v>1482</v>
      </c>
      <c r="D7" s="297"/>
      <c r="E7" s="297"/>
      <c r="F7" s="297"/>
      <c r="G7" s="297"/>
      <c r="H7" s="297"/>
      <c r="I7" s="297"/>
      <c r="J7" s="297"/>
      <c r="K7" s="295"/>
    </row>
    <row r="8" s="1" customFormat="1" ht="12.75" customHeight="1">
      <c r="B8" s="298"/>
      <c r="C8" s="297"/>
      <c r="D8" s="297"/>
      <c r="E8" s="297"/>
      <c r="F8" s="297"/>
      <c r="G8" s="297"/>
      <c r="H8" s="297"/>
      <c r="I8" s="297"/>
      <c r="J8" s="297"/>
      <c r="K8" s="295"/>
    </row>
    <row r="9" s="1" customFormat="1" ht="15" customHeight="1">
      <c r="B9" s="298"/>
      <c r="C9" s="297" t="s">
        <v>1483</v>
      </c>
      <c r="D9" s="297"/>
      <c r="E9" s="297"/>
      <c r="F9" s="297"/>
      <c r="G9" s="297"/>
      <c r="H9" s="297"/>
      <c r="I9" s="297"/>
      <c r="J9" s="297"/>
      <c r="K9" s="295"/>
    </row>
    <row r="10" s="1" customFormat="1" ht="15" customHeight="1">
      <c r="B10" s="298"/>
      <c r="C10" s="297"/>
      <c r="D10" s="297" t="s">
        <v>1484</v>
      </c>
      <c r="E10" s="297"/>
      <c r="F10" s="297"/>
      <c r="G10" s="297"/>
      <c r="H10" s="297"/>
      <c r="I10" s="297"/>
      <c r="J10" s="297"/>
      <c r="K10" s="295"/>
    </row>
    <row r="11" s="1" customFormat="1" ht="15" customHeight="1">
      <c r="B11" s="298"/>
      <c r="C11" s="299"/>
      <c r="D11" s="297" t="s">
        <v>1485</v>
      </c>
      <c r="E11" s="297"/>
      <c r="F11" s="297"/>
      <c r="G11" s="297"/>
      <c r="H11" s="297"/>
      <c r="I11" s="297"/>
      <c r="J11" s="297"/>
      <c r="K11" s="295"/>
    </row>
    <row r="12" s="1" customFormat="1" ht="15" customHeight="1">
      <c r="B12" s="298"/>
      <c r="C12" s="299"/>
      <c r="D12" s="297"/>
      <c r="E12" s="297"/>
      <c r="F12" s="297"/>
      <c r="G12" s="297"/>
      <c r="H12" s="297"/>
      <c r="I12" s="297"/>
      <c r="J12" s="297"/>
      <c r="K12" s="295"/>
    </row>
    <row r="13" s="1" customFormat="1" ht="15" customHeight="1">
      <c r="B13" s="298"/>
      <c r="C13" s="299"/>
      <c r="D13" s="300" t="s">
        <v>1486</v>
      </c>
      <c r="E13" s="297"/>
      <c r="F13" s="297"/>
      <c r="G13" s="297"/>
      <c r="H13" s="297"/>
      <c r="I13" s="297"/>
      <c r="J13" s="297"/>
      <c r="K13" s="295"/>
    </row>
    <row r="14" s="1" customFormat="1" ht="12.75" customHeight="1">
      <c r="B14" s="298"/>
      <c r="C14" s="299"/>
      <c r="D14" s="299"/>
      <c r="E14" s="299"/>
      <c r="F14" s="299"/>
      <c r="G14" s="299"/>
      <c r="H14" s="299"/>
      <c r="I14" s="299"/>
      <c r="J14" s="299"/>
      <c r="K14" s="295"/>
    </row>
    <row r="15" s="1" customFormat="1" ht="15" customHeight="1">
      <c r="B15" s="298"/>
      <c r="C15" s="299"/>
      <c r="D15" s="297" t="s">
        <v>1487</v>
      </c>
      <c r="E15" s="297"/>
      <c r="F15" s="297"/>
      <c r="G15" s="297"/>
      <c r="H15" s="297"/>
      <c r="I15" s="297"/>
      <c r="J15" s="297"/>
      <c r="K15" s="295"/>
    </row>
    <row r="16" s="1" customFormat="1" ht="15" customHeight="1">
      <c r="B16" s="298"/>
      <c r="C16" s="299"/>
      <c r="D16" s="297" t="s">
        <v>1488</v>
      </c>
      <c r="E16" s="297"/>
      <c r="F16" s="297"/>
      <c r="G16" s="297"/>
      <c r="H16" s="297"/>
      <c r="I16" s="297"/>
      <c r="J16" s="297"/>
      <c r="K16" s="295"/>
    </row>
    <row r="17" s="1" customFormat="1" ht="15" customHeight="1">
      <c r="B17" s="298"/>
      <c r="C17" s="299"/>
      <c r="D17" s="297" t="s">
        <v>1489</v>
      </c>
      <c r="E17" s="297"/>
      <c r="F17" s="297"/>
      <c r="G17" s="297"/>
      <c r="H17" s="297"/>
      <c r="I17" s="297"/>
      <c r="J17" s="297"/>
      <c r="K17" s="295"/>
    </row>
    <row r="18" s="1" customFormat="1" ht="15" customHeight="1">
      <c r="B18" s="298"/>
      <c r="C18" s="299"/>
      <c r="D18" s="299"/>
      <c r="E18" s="301" t="s">
        <v>84</v>
      </c>
      <c r="F18" s="297" t="s">
        <v>1490</v>
      </c>
      <c r="G18" s="297"/>
      <c r="H18" s="297"/>
      <c r="I18" s="297"/>
      <c r="J18" s="297"/>
      <c r="K18" s="295"/>
    </row>
    <row r="19" s="1" customFormat="1" ht="15" customHeight="1">
      <c r="B19" s="298"/>
      <c r="C19" s="299"/>
      <c r="D19" s="299"/>
      <c r="E19" s="301" t="s">
        <v>1491</v>
      </c>
      <c r="F19" s="297" t="s">
        <v>1492</v>
      </c>
      <c r="G19" s="297"/>
      <c r="H19" s="297"/>
      <c r="I19" s="297"/>
      <c r="J19" s="297"/>
      <c r="K19" s="295"/>
    </row>
    <row r="20" s="1" customFormat="1" ht="15" customHeight="1">
      <c r="B20" s="298"/>
      <c r="C20" s="299"/>
      <c r="D20" s="299"/>
      <c r="E20" s="301" t="s">
        <v>1493</v>
      </c>
      <c r="F20" s="297" t="s">
        <v>1494</v>
      </c>
      <c r="G20" s="297"/>
      <c r="H20" s="297"/>
      <c r="I20" s="297"/>
      <c r="J20" s="297"/>
      <c r="K20" s="295"/>
    </row>
    <row r="21" s="1" customFormat="1" ht="15" customHeight="1">
      <c r="B21" s="298"/>
      <c r="C21" s="299"/>
      <c r="D21" s="299"/>
      <c r="E21" s="301" t="s">
        <v>1495</v>
      </c>
      <c r="F21" s="297" t="s">
        <v>1496</v>
      </c>
      <c r="G21" s="297"/>
      <c r="H21" s="297"/>
      <c r="I21" s="297"/>
      <c r="J21" s="297"/>
      <c r="K21" s="295"/>
    </row>
    <row r="22" s="1" customFormat="1" ht="15" customHeight="1">
      <c r="B22" s="298"/>
      <c r="C22" s="299"/>
      <c r="D22" s="299"/>
      <c r="E22" s="301" t="s">
        <v>1497</v>
      </c>
      <c r="F22" s="297" t="s">
        <v>1498</v>
      </c>
      <c r="G22" s="297"/>
      <c r="H22" s="297"/>
      <c r="I22" s="297"/>
      <c r="J22" s="297"/>
      <c r="K22" s="295"/>
    </row>
    <row r="23" s="1" customFormat="1" ht="15" customHeight="1">
      <c r="B23" s="298"/>
      <c r="C23" s="299"/>
      <c r="D23" s="299"/>
      <c r="E23" s="301" t="s">
        <v>1499</v>
      </c>
      <c r="F23" s="297" t="s">
        <v>1500</v>
      </c>
      <c r="G23" s="297"/>
      <c r="H23" s="297"/>
      <c r="I23" s="297"/>
      <c r="J23" s="297"/>
      <c r="K23" s="295"/>
    </row>
    <row r="24" s="1" customFormat="1" ht="12.75" customHeight="1">
      <c r="B24" s="298"/>
      <c r="C24" s="299"/>
      <c r="D24" s="299"/>
      <c r="E24" s="299"/>
      <c r="F24" s="299"/>
      <c r="G24" s="299"/>
      <c r="H24" s="299"/>
      <c r="I24" s="299"/>
      <c r="J24" s="299"/>
      <c r="K24" s="295"/>
    </row>
    <row r="25" s="1" customFormat="1" ht="15" customHeight="1">
      <c r="B25" s="298"/>
      <c r="C25" s="297" t="s">
        <v>1501</v>
      </c>
      <c r="D25" s="297"/>
      <c r="E25" s="297"/>
      <c r="F25" s="297"/>
      <c r="G25" s="297"/>
      <c r="H25" s="297"/>
      <c r="I25" s="297"/>
      <c r="J25" s="297"/>
      <c r="K25" s="295"/>
    </row>
    <row r="26" s="1" customFormat="1" ht="15" customHeight="1">
      <c r="B26" s="298"/>
      <c r="C26" s="297" t="s">
        <v>1502</v>
      </c>
      <c r="D26" s="297"/>
      <c r="E26" s="297"/>
      <c r="F26" s="297"/>
      <c r="G26" s="297"/>
      <c r="H26" s="297"/>
      <c r="I26" s="297"/>
      <c r="J26" s="297"/>
      <c r="K26" s="295"/>
    </row>
    <row r="27" s="1" customFormat="1" ht="15" customHeight="1">
      <c r="B27" s="298"/>
      <c r="C27" s="297"/>
      <c r="D27" s="297" t="s">
        <v>1503</v>
      </c>
      <c r="E27" s="297"/>
      <c r="F27" s="297"/>
      <c r="G27" s="297"/>
      <c r="H27" s="297"/>
      <c r="I27" s="297"/>
      <c r="J27" s="297"/>
      <c r="K27" s="295"/>
    </row>
    <row r="28" s="1" customFormat="1" ht="15" customHeight="1">
      <c r="B28" s="298"/>
      <c r="C28" s="299"/>
      <c r="D28" s="297" t="s">
        <v>1504</v>
      </c>
      <c r="E28" s="297"/>
      <c r="F28" s="297"/>
      <c r="G28" s="297"/>
      <c r="H28" s="297"/>
      <c r="I28" s="297"/>
      <c r="J28" s="297"/>
      <c r="K28" s="295"/>
    </row>
    <row r="29" s="1" customFormat="1" ht="12.75" customHeight="1">
      <c r="B29" s="298"/>
      <c r="C29" s="299"/>
      <c r="D29" s="299"/>
      <c r="E29" s="299"/>
      <c r="F29" s="299"/>
      <c r="G29" s="299"/>
      <c r="H29" s="299"/>
      <c r="I29" s="299"/>
      <c r="J29" s="299"/>
      <c r="K29" s="295"/>
    </row>
    <row r="30" s="1" customFormat="1" ht="15" customHeight="1">
      <c r="B30" s="298"/>
      <c r="C30" s="299"/>
      <c r="D30" s="297" t="s">
        <v>1505</v>
      </c>
      <c r="E30" s="297"/>
      <c r="F30" s="297"/>
      <c r="G30" s="297"/>
      <c r="H30" s="297"/>
      <c r="I30" s="297"/>
      <c r="J30" s="297"/>
      <c r="K30" s="295"/>
    </row>
    <row r="31" s="1" customFormat="1" ht="15" customHeight="1">
      <c r="B31" s="298"/>
      <c r="C31" s="299"/>
      <c r="D31" s="297" t="s">
        <v>1506</v>
      </c>
      <c r="E31" s="297"/>
      <c r="F31" s="297"/>
      <c r="G31" s="297"/>
      <c r="H31" s="297"/>
      <c r="I31" s="297"/>
      <c r="J31" s="297"/>
      <c r="K31" s="295"/>
    </row>
    <row r="32" s="1" customFormat="1" ht="12.75" customHeight="1">
      <c r="B32" s="298"/>
      <c r="C32" s="299"/>
      <c r="D32" s="299"/>
      <c r="E32" s="299"/>
      <c r="F32" s="299"/>
      <c r="G32" s="299"/>
      <c r="H32" s="299"/>
      <c r="I32" s="299"/>
      <c r="J32" s="299"/>
      <c r="K32" s="295"/>
    </row>
    <row r="33" s="1" customFormat="1" ht="15" customHeight="1">
      <c r="B33" s="298"/>
      <c r="C33" s="299"/>
      <c r="D33" s="297" t="s">
        <v>1507</v>
      </c>
      <c r="E33" s="297"/>
      <c r="F33" s="297"/>
      <c r="G33" s="297"/>
      <c r="H33" s="297"/>
      <c r="I33" s="297"/>
      <c r="J33" s="297"/>
      <c r="K33" s="295"/>
    </row>
    <row r="34" s="1" customFormat="1" ht="15" customHeight="1">
      <c r="B34" s="298"/>
      <c r="C34" s="299"/>
      <c r="D34" s="297" t="s">
        <v>1508</v>
      </c>
      <c r="E34" s="297"/>
      <c r="F34" s="297"/>
      <c r="G34" s="297"/>
      <c r="H34" s="297"/>
      <c r="I34" s="297"/>
      <c r="J34" s="297"/>
      <c r="K34" s="295"/>
    </row>
    <row r="35" s="1" customFormat="1" ht="15" customHeight="1">
      <c r="B35" s="298"/>
      <c r="C35" s="299"/>
      <c r="D35" s="297" t="s">
        <v>1509</v>
      </c>
      <c r="E35" s="297"/>
      <c r="F35" s="297"/>
      <c r="G35" s="297"/>
      <c r="H35" s="297"/>
      <c r="I35" s="297"/>
      <c r="J35" s="297"/>
      <c r="K35" s="295"/>
    </row>
    <row r="36" s="1" customFormat="1" ht="15" customHeight="1">
      <c r="B36" s="298"/>
      <c r="C36" s="299"/>
      <c r="D36" s="297"/>
      <c r="E36" s="300" t="s">
        <v>151</v>
      </c>
      <c r="F36" s="297"/>
      <c r="G36" s="297" t="s">
        <v>1510</v>
      </c>
      <c r="H36" s="297"/>
      <c r="I36" s="297"/>
      <c r="J36" s="297"/>
      <c r="K36" s="295"/>
    </row>
    <row r="37" s="1" customFormat="1" ht="30.75" customHeight="1">
      <c r="B37" s="298"/>
      <c r="C37" s="299"/>
      <c r="D37" s="297"/>
      <c r="E37" s="300" t="s">
        <v>1511</v>
      </c>
      <c r="F37" s="297"/>
      <c r="G37" s="297" t="s">
        <v>1512</v>
      </c>
      <c r="H37" s="297"/>
      <c r="I37" s="297"/>
      <c r="J37" s="297"/>
      <c r="K37" s="295"/>
    </row>
    <row r="38" s="1" customFormat="1" ht="15" customHeight="1">
      <c r="B38" s="298"/>
      <c r="C38" s="299"/>
      <c r="D38" s="297"/>
      <c r="E38" s="300" t="s">
        <v>58</v>
      </c>
      <c r="F38" s="297"/>
      <c r="G38" s="297" t="s">
        <v>1513</v>
      </c>
      <c r="H38" s="297"/>
      <c r="I38" s="297"/>
      <c r="J38" s="297"/>
      <c r="K38" s="295"/>
    </row>
    <row r="39" s="1" customFormat="1" ht="15" customHeight="1">
      <c r="B39" s="298"/>
      <c r="C39" s="299"/>
      <c r="D39" s="297"/>
      <c r="E39" s="300" t="s">
        <v>59</v>
      </c>
      <c r="F39" s="297"/>
      <c r="G39" s="297" t="s">
        <v>1514</v>
      </c>
      <c r="H39" s="297"/>
      <c r="I39" s="297"/>
      <c r="J39" s="297"/>
      <c r="K39" s="295"/>
    </row>
    <row r="40" s="1" customFormat="1" ht="15" customHeight="1">
      <c r="B40" s="298"/>
      <c r="C40" s="299"/>
      <c r="D40" s="297"/>
      <c r="E40" s="300" t="s">
        <v>152</v>
      </c>
      <c r="F40" s="297"/>
      <c r="G40" s="297" t="s">
        <v>1515</v>
      </c>
      <c r="H40" s="297"/>
      <c r="I40" s="297"/>
      <c r="J40" s="297"/>
      <c r="K40" s="295"/>
    </row>
    <row r="41" s="1" customFormat="1" ht="15" customHeight="1">
      <c r="B41" s="298"/>
      <c r="C41" s="299"/>
      <c r="D41" s="297"/>
      <c r="E41" s="300" t="s">
        <v>153</v>
      </c>
      <c r="F41" s="297"/>
      <c r="G41" s="297" t="s">
        <v>1516</v>
      </c>
      <c r="H41" s="297"/>
      <c r="I41" s="297"/>
      <c r="J41" s="297"/>
      <c r="K41" s="295"/>
    </row>
    <row r="42" s="1" customFormat="1" ht="15" customHeight="1">
      <c r="B42" s="298"/>
      <c r="C42" s="299"/>
      <c r="D42" s="297"/>
      <c r="E42" s="300" t="s">
        <v>1517</v>
      </c>
      <c r="F42" s="297"/>
      <c r="G42" s="297" t="s">
        <v>1518</v>
      </c>
      <c r="H42" s="297"/>
      <c r="I42" s="297"/>
      <c r="J42" s="297"/>
      <c r="K42" s="295"/>
    </row>
    <row r="43" s="1" customFormat="1" ht="15" customHeight="1">
      <c r="B43" s="298"/>
      <c r="C43" s="299"/>
      <c r="D43" s="297"/>
      <c r="E43" s="300"/>
      <c r="F43" s="297"/>
      <c r="G43" s="297" t="s">
        <v>1519</v>
      </c>
      <c r="H43" s="297"/>
      <c r="I43" s="297"/>
      <c r="J43" s="297"/>
      <c r="K43" s="295"/>
    </row>
    <row r="44" s="1" customFormat="1" ht="15" customHeight="1">
      <c r="B44" s="298"/>
      <c r="C44" s="299"/>
      <c r="D44" s="297"/>
      <c r="E44" s="300" t="s">
        <v>1520</v>
      </c>
      <c r="F44" s="297"/>
      <c r="G44" s="297" t="s">
        <v>1521</v>
      </c>
      <c r="H44" s="297"/>
      <c r="I44" s="297"/>
      <c r="J44" s="297"/>
      <c r="K44" s="295"/>
    </row>
    <row r="45" s="1" customFormat="1" ht="15" customHeight="1">
      <c r="B45" s="298"/>
      <c r="C45" s="299"/>
      <c r="D45" s="297"/>
      <c r="E45" s="300" t="s">
        <v>155</v>
      </c>
      <c r="F45" s="297"/>
      <c r="G45" s="297" t="s">
        <v>1522</v>
      </c>
      <c r="H45" s="297"/>
      <c r="I45" s="297"/>
      <c r="J45" s="297"/>
      <c r="K45" s="295"/>
    </row>
    <row r="46" s="1" customFormat="1" ht="12.75" customHeight="1">
      <c r="B46" s="298"/>
      <c r="C46" s="299"/>
      <c r="D46" s="297"/>
      <c r="E46" s="297"/>
      <c r="F46" s="297"/>
      <c r="G46" s="297"/>
      <c r="H46" s="297"/>
      <c r="I46" s="297"/>
      <c r="J46" s="297"/>
      <c r="K46" s="295"/>
    </row>
    <row r="47" s="1" customFormat="1" ht="15" customHeight="1">
      <c r="B47" s="298"/>
      <c r="C47" s="299"/>
      <c r="D47" s="297" t="s">
        <v>1523</v>
      </c>
      <c r="E47" s="297"/>
      <c r="F47" s="297"/>
      <c r="G47" s="297"/>
      <c r="H47" s="297"/>
      <c r="I47" s="297"/>
      <c r="J47" s="297"/>
      <c r="K47" s="295"/>
    </row>
    <row r="48" s="1" customFormat="1" ht="15" customHeight="1">
      <c r="B48" s="298"/>
      <c r="C48" s="299"/>
      <c r="D48" s="299"/>
      <c r="E48" s="297" t="s">
        <v>1524</v>
      </c>
      <c r="F48" s="297"/>
      <c r="G48" s="297"/>
      <c r="H48" s="297"/>
      <c r="I48" s="297"/>
      <c r="J48" s="297"/>
      <c r="K48" s="295"/>
    </row>
    <row r="49" s="1" customFormat="1" ht="15" customHeight="1">
      <c r="B49" s="298"/>
      <c r="C49" s="299"/>
      <c r="D49" s="299"/>
      <c r="E49" s="297" t="s">
        <v>1525</v>
      </c>
      <c r="F49" s="297"/>
      <c r="G49" s="297"/>
      <c r="H49" s="297"/>
      <c r="I49" s="297"/>
      <c r="J49" s="297"/>
      <c r="K49" s="295"/>
    </row>
    <row r="50" s="1" customFormat="1" ht="15" customHeight="1">
      <c r="B50" s="298"/>
      <c r="C50" s="299"/>
      <c r="D50" s="299"/>
      <c r="E50" s="297" t="s">
        <v>1526</v>
      </c>
      <c r="F50" s="297"/>
      <c r="G50" s="297"/>
      <c r="H50" s="297"/>
      <c r="I50" s="297"/>
      <c r="J50" s="297"/>
      <c r="K50" s="295"/>
    </row>
    <row r="51" s="1" customFormat="1" ht="15" customHeight="1">
      <c r="B51" s="298"/>
      <c r="C51" s="299"/>
      <c r="D51" s="297" t="s">
        <v>1527</v>
      </c>
      <c r="E51" s="297"/>
      <c r="F51" s="297"/>
      <c r="G51" s="297"/>
      <c r="H51" s="297"/>
      <c r="I51" s="297"/>
      <c r="J51" s="297"/>
      <c r="K51" s="295"/>
    </row>
    <row r="52" s="1" customFormat="1" ht="25.5" customHeight="1">
      <c r="B52" s="293"/>
      <c r="C52" s="294" t="s">
        <v>1528</v>
      </c>
      <c r="D52" s="294"/>
      <c r="E52" s="294"/>
      <c r="F52" s="294"/>
      <c r="G52" s="294"/>
      <c r="H52" s="294"/>
      <c r="I52" s="294"/>
      <c r="J52" s="294"/>
      <c r="K52" s="295"/>
    </row>
    <row r="53" s="1" customFormat="1" ht="5.25" customHeight="1">
      <c r="B53" s="293"/>
      <c r="C53" s="296"/>
      <c r="D53" s="296"/>
      <c r="E53" s="296"/>
      <c r="F53" s="296"/>
      <c r="G53" s="296"/>
      <c r="H53" s="296"/>
      <c r="I53" s="296"/>
      <c r="J53" s="296"/>
      <c r="K53" s="295"/>
    </row>
    <row r="54" s="1" customFormat="1" ht="15" customHeight="1">
      <c r="B54" s="293"/>
      <c r="C54" s="297" t="s">
        <v>1529</v>
      </c>
      <c r="D54" s="297"/>
      <c r="E54" s="297"/>
      <c r="F54" s="297"/>
      <c r="G54" s="297"/>
      <c r="H54" s="297"/>
      <c r="I54" s="297"/>
      <c r="J54" s="297"/>
      <c r="K54" s="295"/>
    </row>
    <row r="55" s="1" customFormat="1" ht="15" customHeight="1">
      <c r="B55" s="293"/>
      <c r="C55" s="297" t="s">
        <v>1530</v>
      </c>
      <c r="D55" s="297"/>
      <c r="E55" s="297"/>
      <c r="F55" s="297"/>
      <c r="G55" s="297"/>
      <c r="H55" s="297"/>
      <c r="I55" s="297"/>
      <c r="J55" s="297"/>
      <c r="K55" s="295"/>
    </row>
    <row r="56" s="1" customFormat="1" ht="12.75" customHeight="1">
      <c r="B56" s="293"/>
      <c r="C56" s="297"/>
      <c r="D56" s="297"/>
      <c r="E56" s="297"/>
      <c r="F56" s="297"/>
      <c r="G56" s="297"/>
      <c r="H56" s="297"/>
      <c r="I56" s="297"/>
      <c r="J56" s="297"/>
      <c r="K56" s="295"/>
    </row>
    <row r="57" s="1" customFormat="1" ht="15" customHeight="1">
      <c r="B57" s="293"/>
      <c r="C57" s="297" t="s">
        <v>1531</v>
      </c>
      <c r="D57" s="297"/>
      <c r="E57" s="297"/>
      <c r="F57" s="297"/>
      <c r="G57" s="297"/>
      <c r="H57" s="297"/>
      <c r="I57" s="297"/>
      <c r="J57" s="297"/>
      <c r="K57" s="295"/>
    </row>
    <row r="58" s="1" customFormat="1" ht="15" customHeight="1">
      <c r="B58" s="293"/>
      <c r="C58" s="299"/>
      <c r="D58" s="297" t="s">
        <v>1532</v>
      </c>
      <c r="E58" s="297"/>
      <c r="F58" s="297"/>
      <c r="G58" s="297"/>
      <c r="H58" s="297"/>
      <c r="I58" s="297"/>
      <c r="J58" s="297"/>
      <c r="K58" s="295"/>
    </row>
    <row r="59" s="1" customFormat="1" ht="15" customHeight="1">
      <c r="B59" s="293"/>
      <c r="C59" s="299"/>
      <c r="D59" s="297" t="s">
        <v>1533</v>
      </c>
      <c r="E59" s="297"/>
      <c r="F59" s="297"/>
      <c r="G59" s="297"/>
      <c r="H59" s="297"/>
      <c r="I59" s="297"/>
      <c r="J59" s="297"/>
      <c r="K59" s="295"/>
    </row>
    <row r="60" s="1" customFormat="1" ht="15" customHeight="1">
      <c r="B60" s="293"/>
      <c r="C60" s="299"/>
      <c r="D60" s="297" t="s">
        <v>1534</v>
      </c>
      <c r="E60" s="297"/>
      <c r="F60" s="297"/>
      <c r="G60" s="297"/>
      <c r="H60" s="297"/>
      <c r="I60" s="297"/>
      <c r="J60" s="297"/>
      <c r="K60" s="295"/>
    </row>
    <row r="61" s="1" customFormat="1" ht="15" customHeight="1">
      <c r="B61" s="293"/>
      <c r="C61" s="299"/>
      <c r="D61" s="297" t="s">
        <v>1535</v>
      </c>
      <c r="E61" s="297"/>
      <c r="F61" s="297"/>
      <c r="G61" s="297"/>
      <c r="H61" s="297"/>
      <c r="I61" s="297"/>
      <c r="J61" s="297"/>
      <c r="K61" s="295"/>
    </row>
    <row r="62" s="1" customFormat="1" ht="15" customHeight="1">
      <c r="B62" s="293"/>
      <c r="C62" s="299"/>
      <c r="D62" s="302" t="s">
        <v>1536</v>
      </c>
      <c r="E62" s="302"/>
      <c r="F62" s="302"/>
      <c r="G62" s="302"/>
      <c r="H62" s="302"/>
      <c r="I62" s="302"/>
      <c r="J62" s="302"/>
      <c r="K62" s="295"/>
    </row>
    <row r="63" s="1" customFormat="1" ht="15" customHeight="1">
      <c r="B63" s="293"/>
      <c r="C63" s="299"/>
      <c r="D63" s="297" t="s">
        <v>1537</v>
      </c>
      <c r="E63" s="297"/>
      <c r="F63" s="297"/>
      <c r="G63" s="297"/>
      <c r="H63" s="297"/>
      <c r="I63" s="297"/>
      <c r="J63" s="297"/>
      <c r="K63" s="295"/>
    </row>
    <row r="64" s="1" customFormat="1" ht="12.75" customHeight="1">
      <c r="B64" s="293"/>
      <c r="C64" s="299"/>
      <c r="D64" s="299"/>
      <c r="E64" s="303"/>
      <c r="F64" s="299"/>
      <c r="G64" s="299"/>
      <c r="H64" s="299"/>
      <c r="I64" s="299"/>
      <c r="J64" s="299"/>
      <c r="K64" s="295"/>
    </row>
    <row r="65" s="1" customFormat="1" ht="15" customHeight="1">
      <c r="B65" s="293"/>
      <c r="C65" s="299"/>
      <c r="D65" s="297" t="s">
        <v>1538</v>
      </c>
      <c r="E65" s="297"/>
      <c r="F65" s="297"/>
      <c r="G65" s="297"/>
      <c r="H65" s="297"/>
      <c r="I65" s="297"/>
      <c r="J65" s="297"/>
      <c r="K65" s="295"/>
    </row>
    <row r="66" s="1" customFormat="1" ht="15" customHeight="1">
      <c r="B66" s="293"/>
      <c r="C66" s="299"/>
      <c r="D66" s="302" t="s">
        <v>1539</v>
      </c>
      <c r="E66" s="302"/>
      <c r="F66" s="302"/>
      <c r="G66" s="302"/>
      <c r="H66" s="302"/>
      <c r="I66" s="302"/>
      <c r="J66" s="302"/>
      <c r="K66" s="295"/>
    </row>
    <row r="67" s="1" customFormat="1" ht="15" customHeight="1">
      <c r="B67" s="293"/>
      <c r="C67" s="299"/>
      <c r="D67" s="297" t="s">
        <v>1540</v>
      </c>
      <c r="E67" s="297"/>
      <c r="F67" s="297"/>
      <c r="G67" s="297"/>
      <c r="H67" s="297"/>
      <c r="I67" s="297"/>
      <c r="J67" s="297"/>
      <c r="K67" s="295"/>
    </row>
    <row r="68" s="1" customFormat="1" ht="15" customHeight="1">
      <c r="B68" s="293"/>
      <c r="C68" s="299"/>
      <c r="D68" s="297" t="s">
        <v>1541</v>
      </c>
      <c r="E68" s="297"/>
      <c r="F68" s="297"/>
      <c r="G68" s="297"/>
      <c r="H68" s="297"/>
      <c r="I68" s="297"/>
      <c r="J68" s="297"/>
      <c r="K68" s="295"/>
    </row>
    <row r="69" s="1" customFormat="1" ht="15" customHeight="1">
      <c r="B69" s="293"/>
      <c r="C69" s="299"/>
      <c r="D69" s="297" t="s">
        <v>1542</v>
      </c>
      <c r="E69" s="297"/>
      <c r="F69" s="297"/>
      <c r="G69" s="297"/>
      <c r="H69" s="297"/>
      <c r="I69" s="297"/>
      <c r="J69" s="297"/>
      <c r="K69" s="295"/>
    </row>
    <row r="70" s="1" customFormat="1" ht="15" customHeight="1">
      <c r="B70" s="293"/>
      <c r="C70" s="299"/>
      <c r="D70" s="297" t="s">
        <v>1543</v>
      </c>
      <c r="E70" s="297"/>
      <c r="F70" s="297"/>
      <c r="G70" s="297"/>
      <c r="H70" s="297"/>
      <c r="I70" s="297"/>
      <c r="J70" s="297"/>
      <c r="K70" s="295"/>
    </row>
    <row r="71" s="1" customFormat="1" ht="12.75" customHeight="1">
      <c r="B71" s="304"/>
      <c r="C71" s="305"/>
      <c r="D71" s="305"/>
      <c r="E71" s="305"/>
      <c r="F71" s="305"/>
      <c r="G71" s="305"/>
      <c r="H71" s="305"/>
      <c r="I71" s="305"/>
      <c r="J71" s="305"/>
      <c r="K71" s="306"/>
    </row>
    <row r="72" s="1" customFormat="1" ht="18.75" customHeight="1">
      <c r="B72" s="307"/>
      <c r="C72" s="307"/>
      <c r="D72" s="307"/>
      <c r="E72" s="307"/>
      <c r="F72" s="307"/>
      <c r="G72" s="307"/>
      <c r="H72" s="307"/>
      <c r="I72" s="307"/>
      <c r="J72" s="307"/>
      <c r="K72" s="308"/>
    </row>
    <row r="73" s="1" customFormat="1" ht="18.75" customHeight="1">
      <c r="B73" s="308"/>
      <c r="C73" s="308"/>
      <c r="D73" s="308"/>
      <c r="E73" s="308"/>
      <c r="F73" s="308"/>
      <c r="G73" s="308"/>
      <c r="H73" s="308"/>
      <c r="I73" s="308"/>
      <c r="J73" s="308"/>
      <c r="K73" s="308"/>
    </row>
    <row r="74" s="1" customFormat="1" ht="7.5" customHeight="1">
      <c r="B74" s="309"/>
      <c r="C74" s="310"/>
      <c r="D74" s="310"/>
      <c r="E74" s="310"/>
      <c r="F74" s="310"/>
      <c r="G74" s="310"/>
      <c r="H74" s="310"/>
      <c r="I74" s="310"/>
      <c r="J74" s="310"/>
      <c r="K74" s="311"/>
    </row>
    <row r="75" s="1" customFormat="1" ht="45" customHeight="1">
      <c r="B75" s="312"/>
      <c r="C75" s="313" t="s">
        <v>1544</v>
      </c>
      <c r="D75" s="313"/>
      <c r="E75" s="313"/>
      <c r="F75" s="313"/>
      <c r="G75" s="313"/>
      <c r="H75" s="313"/>
      <c r="I75" s="313"/>
      <c r="J75" s="313"/>
      <c r="K75" s="314"/>
    </row>
    <row r="76" s="1" customFormat="1" ht="17.25" customHeight="1">
      <c r="B76" s="312"/>
      <c r="C76" s="315" t="s">
        <v>1545</v>
      </c>
      <c r="D76" s="315"/>
      <c r="E76" s="315"/>
      <c r="F76" s="315" t="s">
        <v>1546</v>
      </c>
      <c r="G76" s="316"/>
      <c r="H76" s="315" t="s">
        <v>59</v>
      </c>
      <c r="I76" s="315" t="s">
        <v>62</v>
      </c>
      <c r="J76" s="315" t="s">
        <v>1547</v>
      </c>
      <c r="K76" s="314"/>
    </row>
    <row r="77" s="1" customFormat="1" ht="17.25" customHeight="1">
      <c r="B77" s="312"/>
      <c r="C77" s="317" t="s">
        <v>1548</v>
      </c>
      <c r="D77" s="317"/>
      <c r="E77" s="317"/>
      <c r="F77" s="318" t="s">
        <v>1549</v>
      </c>
      <c r="G77" s="319"/>
      <c r="H77" s="317"/>
      <c r="I77" s="317"/>
      <c r="J77" s="317" t="s">
        <v>1550</v>
      </c>
      <c r="K77" s="314"/>
    </row>
    <row r="78" s="1" customFormat="1" ht="5.25" customHeight="1">
      <c r="B78" s="312"/>
      <c r="C78" s="320"/>
      <c r="D78" s="320"/>
      <c r="E78" s="320"/>
      <c r="F78" s="320"/>
      <c r="G78" s="321"/>
      <c r="H78" s="320"/>
      <c r="I78" s="320"/>
      <c r="J78" s="320"/>
      <c r="K78" s="314"/>
    </row>
    <row r="79" s="1" customFormat="1" ht="15" customHeight="1">
      <c r="B79" s="312"/>
      <c r="C79" s="300" t="s">
        <v>58</v>
      </c>
      <c r="D79" s="320"/>
      <c r="E79" s="320"/>
      <c r="F79" s="322" t="s">
        <v>1551</v>
      </c>
      <c r="G79" s="321"/>
      <c r="H79" s="300" t="s">
        <v>1552</v>
      </c>
      <c r="I79" s="300" t="s">
        <v>1553</v>
      </c>
      <c r="J79" s="300">
        <v>20</v>
      </c>
      <c r="K79" s="314"/>
    </row>
    <row r="80" s="1" customFormat="1" ht="15" customHeight="1">
      <c r="B80" s="312"/>
      <c r="C80" s="300" t="s">
        <v>1554</v>
      </c>
      <c r="D80" s="300"/>
      <c r="E80" s="300"/>
      <c r="F80" s="322" t="s">
        <v>1551</v>
      </c>
      <c r="G80" s="321"/>
      <c r="H80" s="300" t="s">
        <v>1555</v>
      </c>
      <c r="I80" s="300" t="s">
        <v>1553</v>
      </c>
      <c r="J80" s="300">
        <v>120</v>
      </c>
      <c r="K80" s="314"/>
    </row>
    <row r="81" s="1" customFormat="1" ht="15" customHeight="1">
      <c r="B81" s="323"/>
      <c r="C81" s="300" t="s">
        <v>1556</v>
      </c>
      <c r="D81" s="300"/>
      <c r="E81" s="300"/>
      <c r="F81" s="322" t="s">
        <v>1557</v>
      </c>
      <c r="G81" s="321"/>
      <c r="H81" s="300" t="s">
        <v>1558</v>
      </c>
      <c r="I81" s="300" t="s">
        <v>1553</v>
      </c>
      <c r="J81" s="300">
        <v>50</v>
      </c>
      <c r="K81" s="314"/>
    </row>
    <row r="82" s="1" customFormat="1" ht="15" customHeight="1">
      <c r="B82" s="323"/>
      <c r="C82" s="300" t="s">
        <v>1559</v>
      </c>
      <c r="D82" s="300"/>
      <c r="E82" s="300"/>
      <c r="F82" s="322" t="s">
        <v>1551</v>
      </c>
      <c r="G82" s="321"/>
      <c r="H82" s="300" t="s">
        <v>1560</v>
      </c>
      <c r="I82" s="300" t="s">
        <v>1561</v>
      </c>
      <c r="J82" s="300"/>
      <c r="K82" s="314"/>
    </row>
    <row r="83" s="1" customFormat="1" ht="15" customHeight="1">
      <c r="B83" s="323"/>
      <c r="C83" s="324" t="s">
        <v>1562</v>
      </c>
      <c r="D83" s="324"/>
      <c r="E83" s="324"/>
      <c r="F83" s="325" t="s">
        <v>1557</v>
      </c>
      <c r="G83" s="324"/>
      <c r="H83" s="324" t="s">
        <v>1563</v>
      </c>
      <c r="I83" s="324" t="s">
        <v>1553</v>
      </c>
      <c r="J83" s="324">
        <v>15</v>
      </c>
      <c r="K83" s="314"/>
    </row>
    <row r="84" s="1" customFormat="1" ht="15" customHeight="1">
      <c r="B84" s="323"/>
      <c r="C84" s="324" t="s">
        <v>1564</v>
      </c>
      <c r="D84" s="324"/>
      <c r="E84" s="324"/>
      <c r="F84" s="325" t="s">
        <v>1557</v>
      </c>
      <c r="G84" s="324"/>
      <c r="H84" s="324" t="s">
        <v>1565</v>
      </c>
      <c r="I84" s="324" t="s">
        <v>1553</v>
      </c>
      <c r="J84" s="324">
        <v>15</v>
      </c>
      <c r="K84" s="314"/>
    </row>
    <row r="85" s="1" customFormat="1" ht="15" customHeight="1">
      <c r="B85" s="323"/>
      <c r="C85" s="324" t="s">
        <v>1566</v>
      </c>
      <c r="D85" s="324"/>
      <c r="E85" s="324"/>
      <c r="F85" s="325" t="s">
        <v>1557</v>
      </c>
      <c r="G85" s="324"/>
      <c r="H85" s="324" t="s">
        <v>1567</v>
      </c>
      <c r="I85" s="324" t="s">
        <v>1553</v>
      </c>
      <c r="J85" s="324">
        <v>20</v>
      </c>
      <c r="K85" s="314"/>
    </row>
    <row r="86" s="1" customFormat="1" ht="15" customHeight="1">
      <c r="B86" s="323"/>
      <c r="C86" s="324" t="s">
        <v>1568</v>
      </c>
      <c r="D86" s="324"/>
      <c r="E86" s="324"/>
      <c r="F86" s="325" t="s">
        <v>1557</v>
      </c>
      <c r="G86" s="324"/>
      <c r="H86" s="324" t="s">
        <v>1569</v>
      </c>
      <c r="I86" s="324" t="s">
        <v>1553</v>
      </c>
      <c r="J86" s="324">
        <v>20</v>
      </c>
      <c r="K86" s="314"/>
    </row>
    <row r="87" s="1" customFormat="1" ht="15" customHeight="1">
      <c r="B87" s="323"/>
      <c r="C87" s="300" t="s">
        <v>1570</v>
      </c>
      <c r="D87" s="300"/>
      <c r="E87" s="300"/>
      <c r="F87" s="322" t="s">
        <v>1557</v>
      </c>
      <c r="G87" s="321"/>
      <c r="H87" s="300" t="s">
        <v>1571</v>
      </c>
      <c r="I87" s="300" t="s">
        <v>1553</v>
      </c>
      <c r="J87" s="300">
        <v>50</v>
      </c>
      <c r="K87" s="314"/>
    </row>
    <row r="88" s="1" customFormat="1" ht="15" customHeight="1">
      <c r="B88" s="323"/>
      <c r="C88" s="300" t="s">
        <v>1572</v>
      </c>
      <c r="D88" s="300"/>
      <c r="E88" s="300"/>
      <c r="F88" s="322" t="s">
        <v>1557</v>
      </c>
      <c r="G88" s="321"/>
      <c r="H88" s="300" t="s">
        <v>1573</v>
      </c>
      <c r="I88" s="300" t="s">
        <v>1553</v>
      </c>
      <c r="J88" s="300">
        <v>20</v>
      </c>
      <c r="K88" s="314"/>
    </row>
    <row r="89" s="1" customFormat="1" ht="15" customHeight="1">
      <c r="B89" s="323"/>
      <c r="C89" s="300" t="s">
        <v>1574</v>
      </c>
      <c r="D89" s="300"/>
      <c r="E89" s="300"/>
      <c r="F89" s="322" t="s">
        <v>1557</v>
      </c>
      <c r="G89" s="321"/>
      <c r="H89" s="300" t="s">
        <v>1575</v>
      </c>
      <c r="I89" s="300" t="s">
        <v>1553</v>
      </c>
      <c r="J89" s="300">
        <v>20</v>
      </c>
      <c r="K89" s="314"/>
    </row>
    <row r="90" s="1" customFormat="1" ht="15" customHeight="1">
      <c r="B90" s="323"/>
      <c r="C90" s="300" t="s">
        <v>1576</v>
      </c>
      <c r="D90" s="300"/>
      <c r="E90" s="300"/>
      <c r="F90" s="322" t="s">
        <v>1557</v>
      </c>
      <c r="G90" s="321"/>
      <c r="H90" s="300" t="s">
        <v>1577</v>
      </c>
      <c r="I90" s="300" t="s">
        <v>1553</v>
      </c>
      <c r="J90" s="300">
        <v>50</v>
      </c>
      <c r="K90" s="314"/>
    </row>
    <row r="91" s="1" customFormat="1" ht="15" customHeight="1">
      <c r="B91" s="323"/>
      <c r="C91" s="300" t="s">
        <v>1578</v>
      </c>
      <c r="D91" s="300"/>
      <c r="E91" s="300"/>
      <c r="F91" s="322" t="s">
        <v>1557</v>
      </c>
      <c r="G91" s="321"/>
      <c r="H91" s="300" t="s">
        <v>1578</v>
      </c>
      <c r="I91" s="300" t="s">
        <v>1553</v>
      </c>
      <c r="J91" s="300">
        <v>50</v>
      </c>
      <c r="K91" s="314"/>
    </row>
    <row r="92" s="1" customFormat="1" ht="15" customHeight="1">
      <c r="B92" s="323"/>
      <c r="C92" s="300" t="s">
        <v>1579</v>
      </c>
      <c r="D92" s="300"/>
      <c r="E92" s="300"/>
      <c r="F92" s="322" t="s">
        <v>1557</v>
      </c>
      <c r="G92" s="321"/>
      <c r="H92" s="300" t="s">
        <v>1580</v>
      </c>
      <c r="I92" s="300" t="s">
        <v>1553</v>
      </c>
      <c r="J92" s="300">
        <v>255</v>
      </c>
      <c r="K92" s="314"/>
    </row>
    <row r="93" s="1" customFormat="1" ht="15" customHeight="1">
      <c r="B93" s="323"/>
      <c r="C93" s="300" t="s">
        <v>1581</v>
      </c>
      <c r="D93" s="300"/>
      <c r="E93" s="300"/>
      <c r="F93" s="322" t="s">
        <v>1551</v>
      </c>
      <c r="G93" s="321"/>
      <c r="H93" s="300" t="s">
        <v>1582</v>
      </c>
      <c r="I93" s="300" t="s">
        <v>1583</v>
      </c>
      <c r="J93" s="300"/>
      <c r="K93" s="314"/>
    </row>
    <row r="94" s="1" customFormat="1" ht="15" customHeight="1">
      <c r="B94" s="323"/>
      <c r="C94" s="300" t="s">
        <v>1584</v>
      </c>
      <c r="D94" s="300"/>
      <c r="E94" s="300"/>
      <c r="F94" s="322" t="s">
        <v>1551</v>
      </c>
      <c r="G94" s="321"/>
      <c r="H94" s="300" t="s">
        <v>1585</v>
      </c>
      <c r="I94" s="300" t="s">
        <v>1586</v>
      </c>
      <c r="J94" s="300"/>
      <c r="K94" s="314"/>
    </row>
    <row r="95" s="1" customFormat="1" ht="15" customHeight="1">
      <c r="B95" s="323"/>
      <c r="C95" s="300" t="s">
        <v>1587</v>
      </c>
      <c r="D95" s="300"/>
      <c r="E95" s="300"/>
      <c r="F95" s="322" t="s">
        <v>1551</v>
      </c>
      <c r="G95" s="321"/>
      <c r="H95" s="300" t="s">
        <v>1587</v>
      </c>
      <c r="I95" s="300" t="s">
        <v>1586</v>
      </c>
      <c r="J95" s="300"/>
      <c r="K95" s="314"/>
    </row>
    <row r="96" s="1" customFormat="1" ht="15" customHeight="1">
      <c r="B96" s="323"/>
      <c r="C96" s="300" t="s">
        <v>43</v>
      </c>
      <c r="D96" s="300"/>
      <c r="E96" s="300"/>
      <c r="F96" s="322" t="s">
        <v>1551</v>
      </c>
      <c r="G96" s="321"/>
      <c r="H96" s="300" t="s">
        <v>1588</v>
      </c>
      <c r="I96" s="300" t="s">
        <v>1586</v>
      </c>
      <c r="J96" s="300"/>
      <c r="K96" s="314"/>
    </row>
    <row r="97" s="1" customFormat="1" ht="15" customHeight="1">
      <c r="B97" s="323"/>
      <c r="C97" s="300" t="s">
        <v>53</v>
      </c>
      <c r="D97" s="300"/>
      <c r="E97" s="300"/>
      <c r="F97" s="322" t="s">
        <v>1551</v>
      </c>
      <c r="G97" s="321"/>
      <c r="H97" s="300" t="s">
        <v>1589</v>
      </c>
      <c r="I97" s="300" t="s">
        <v>1586</v>
      </c>
      <c r="J97" s="300"/>
      <c r="K97" s="314"/>
    </row>
    <row r="98" s="1" customFormat="1" ht="15" customHeight="1">
      <c r="B98" s="326"/>
      <c r="C98" s="327"/>
      <c r="D98" s="327"/>
      <c r="E98" s="327"/>
      <c r="F98" s="327"/>
      <c r="G98" s="327"/>
      <c r="H98" s="327"/>
      <c r="I98" s="327"/>
      <c r="J98" s="327"/>
      <c r="K98" s="328"/>
    </row>
    <row r="99" s="1" customFormat="1" ht="18.75" customHeight="1">
      <c r="B99" s="329"/>
      <c r="C99" s="330"/>
      <c r="D99" s="330"/>
      <c r="E99" s="330"/>
      <c r="F99" s="330"/>
      <c r="G99" s="330"/>
      <c r="H99" s="330"/>
      <c r="I99" s="330"/>
      <c r="J99" s="330"/>
      <c r="K99" s="329"/>
    </row>
    <row r="100" s="1" customFormat="1" ht="18.75" customHeight="1">
      <c r="B100" s="308"/>
      <c r="C100" s="308"/>
      <c r="D100" s="308"/>
      <c r="E100" s="308"/>
      <c r="F100" s="308"/>
      <c r="G100" s="308"/>
      <c r="H100" s="308"/>
      <c r="I100" s="308"/>
      <c r="J100" s="308"/>
      <c r="K100" s="308"/>
    </row>
    <row r="101" s="1" customFormat="1" ht="7.5" customHeight="1">
      <c r="B101" s="309"/>
      <c r="C101" s="310"/>
      <c r="D101" s="310"/>
      <c r="E101" s="310"/>
      <c r="F101" s="310"/>
      <c r="G101" s="310"/>
      <c r="H101" s="310"/>
      <c r="I101" s="310"/>
      <c r="J101" s="310"/>
      <c r="K101" s="311"/>
    </row>
    <row r="102" s="1" customFormat="1" ht="45" customHeight="1">
      <c r="B102" s="312"/>
      <c r="C102" s="313" t="s">
        <v>1590</v>
      </c>
      <c r="D102" s="313"/>
      <c r="E102" s="313"/>
      <c r="F102" s="313"/>
      <c r="G102" s="313"/>
      <c r="H102" s="313"/>
      <c r="I102" s="313"/>
      <c r="J102" s="313"/>
      <c r="K102" s="314"/>
    </row>
    <row r="103" s="1" customFormat="1" ht="17.25" customHeight="1">
      <c r="B103" s="312"/>
      <c r="C103" s="315" t="s">
        <v>1545</v>
      </c>
      <c r="D103" s="315"/>
      <c r="E103" s="315"/>
      <c r="F103" s="315" t="s">
        <v>1546</v>
      </c>
      <c r="G103" s="316"/>
      <c r="H103" s="315" t="s">
        <v>59</v>
      </c>
      <c r="I103" s="315" t="s">
        <v>62</v>
      </c>
      <c r="J103" s="315" t="s">
        <v>1547</v>
      </c>
      <c r="K103" s="314"/>
    </row>
    <row r="104" s="1" customFormat="1" ht="17.25" customHeight="1">
      <c r="B104" s="312"/>
      <c r="C104" s="317" t="s">
        <v>1548</v>
      </c>
      <c r="D104" s="317"/>
      <c r="E104" s="317"/>
      <c r="F104" s="318" t="s">
        <v>1549</v>
      </c>
      <c r="G104" s="319"/>
      <c r="H104" s="317"/>
      <c r="I104" s="317"/>
      <c r="J104" s="317" t="s">
        <v>1550</v>
      </c>
      <c r="K104" s="314"/>
    </row>
    <row r="105" s="1" customFormat="1" ht="5.25" customHeight="1">
      <c r="B105" s="312"/>
      <c r="C105" s="315"/>
      <c r="D105" s="315"/>
      <c r="E105" s="315"/>
      <c r="F105" s="315"/>
      <c r="G105" s="331"/>
      <c r="H105" s="315"/>
      <c r="I105" s="315"/>
      <c r="J105" s="315"/>
      <c r="K105" s="314"/>
    </row>
    <row r="106" s="1" customFormat="1" ht="15" customHeight="1">
      <c r="B106" s="312"/>
      <c r="C106" s="300" t="s">
        <v>58</v>
      </c>
      <c r="D106" s="320"/>
      <c r="E106" s="320"/>
      <c r="F106" s="322" t="s">
        <v>1551</v>
      </c>
      <c r="G106" s="331"/>
      <c r="H106" s="300" t="s">
        <v>1591</v>
      </c>
      <c r="I106" s="300" t="s">
        <v>1553</v>
      </c>
      <c r="J106" s="300">
        <v>20</v>
      </c>
      <c r="K106" s="314"/>
    </row>
    <row r="107" s="1" customFormat="1" ht="15" customHeight="1">
      <c r="B107" s="312"/>
      <c r="C107" s="300" t="s">
        <v>1554</v>
      </c>
      <c r="D107" s="300"/>
      <c r="E107" s="300"/>
      <c r="F107" s="322" t="s">
        <v>1551</v>
      </c>
      <c r="G107" s="300"/>
      <c r="H107" s="300" t="s">
        <v>1591</v>
      </c>
      <c r="I107" s="300" t="s">
        <v>1553</v>
      </c>
      <c r="J107" s="300">
        <v>120</v>
      </c>
      <c r="K107" s="314"/>
    </row>
    <row r="108" s="1" customFormat="1" ht="15" customHeight="1">
      <c r="B108" s="323"/>
      <c r="C108" s="300" t="s">
        <v>1556</v>
      </c>
      <c r="D108" s="300"/>
      <c r="E108" s="300"/>
      <c r="F108" s="322" t="s">
        <v>1557</v>
      </c>
      <c r="G108" s="300"/>
      <c r="H108" s="300" t="s">
        <v>1591</v>
      </c>
      <c r="I108" s="300" t="s">
        <v>1553</v>
      </c>
      <c r="J108" s="300">
        <v>50</v>
      </c>
      <c r="K108" s="314"/>
    </row>
    <row r="109" s="1" customFormat="1" ht="15" customHeight="1">
      <c r="B109" s="323"/>
      <c r="C109" s="300" t="s">
        <v>1559</v>
      </c>
      <c r="D109" s="300"/>
      <c r="E109" s="300"/>
      <c r="F109" s="322" t="s">
        <v>1551</v>
      </c>
      <c r="G109" s="300"/>
      <c r="H109" s="300" t="s">
        <v>1591</v>
      </c>
      <c r="I109" s="300" t="s">
        <v>1561</v>
      </c>
      <c r="J109" s="300"/>
      <c r="K109" s="314"/>
    </row>
    <row r="110" s="1" customFormat="1" ht="15" customHeight="1">
      <c r="B110" s="323"/>
      <c r="C110" s="300" t="s">
        <v>1570</v>
      </c>
      <c r="D110" s="300"/>
      <c r="E110" s="300"/>
      <c r="F110" s="322" t="s">
        <v>1557</v>
      </c>
      <c r="G110" s="300"/>
      <c r="H110" s="300" t="s">
        <v>1591</v>
      </c>
      <c r="I110" s="300" t="s">
        <v>1553</v>
      </c>
      <c r="J110" s="300">
        <v>50</v>
      </c>
      <c r="K110" s="314"/>
    </row>
    <row r="111" s="1" customFormat="1" ht="15" customHeight="1">
      <c r="B111" s="323"/>
      <c r="C111" s="300" t="s">
        <v>1578</v>
      </c>
      <c r="D111" s="300"/>
      <c r="E111" s="300"/>
      <c r="F111" s="322" t="s">
        <v>1557</v>
      </c>
      <c r="G111" s="300"/>
      <c r="H111" s="300" t="s">
        <v>1591</v>
      </c>
      <c r="I111" s="300" t="s">
        <v>1553</v>
      </c>
      <c r="J111" s="300">
        <v>50</v>
      </c>
      <c r="K111" s="314"/>
    </row>
    <row r="112" s="1" customFormat="1" ht="15" customHeight="1">
      <c r="B112" s="323"/>
      <c r="C112" s="300" t="s">
        <v>1576</v>
      </c>
      <c r="D112" s="300"/>
      <c r="E112" s="300"/>
      <c r="F112" s="322" t="s">
        <v>1557</v>
      </c>
      <c r="G112" s="300"/>
      <c r="H112" s="300" t="s">
        <v>1591</v>
      </c>
      <c r="I112" s="300" t="s">
        <v>1553</v>
      </c>
      <c r="J112" s="300">
        <v>50</v>
      </c>
      <c r="K112" s="314"/>
    </row>
    <row r="113" s="1" customFormat="1" ht="15" customHeight="1">
      <c r="B113" s="323"/>
      <c r="C113" s="300" t="s">
        <v>58</v>
      </c>
      <c r="D113" s="300"/>
      <c r="E113" s="300"/>
      <c r="F113" s="322" t="s">
        <v>1551</v>
      </c>
      <c r="G113" s="300"/>
      <c r="H113" s="300" t="s">
        <v>1592</v>
      </c>
      <c r="I113" s="300" t="s">
        <v>1553</v>
      </c>
      <c r="J113" s="300">
        <v>20</v>
      </c>
      <c r="K113" s="314"/>
    </row>
    <row r="114" s="1" customFormat="1" ht="15" customHeight="1">
      <c r="B114" s="323"/>
      <c r="C114" s="300" t="s">
        <v>1593</v>
      </c>
      <c r="D114" s="300"/>
      <c r="E114" s="300"/>
      <c r="F114" s="322" t="s">
        <v>1551</v>
      </c>
      <c r="G114" s="300"/>
      <c r="H114" s="300" t="s">
        <v>1594</v>
      </c>
      <c r="I114" s="300" t="s">
        <v>1553</v>
      </c>
      <c r="J114" s="300">
        <v>120</v>
      </c>
      <c r="K114" s="314"/>
    </row>
    <row r="115" s="1" customFormat="1" ht="15" customHeight="1">
      <c r="B115" s="323"/>
      <c r="C115" s="300" t="s">
        <v>43</v>
      </c>
      <c r="D115" s="300"/>
      <c r="E115" s="300"/>
      <c r="F115" s="322" t="s">
        <v>1551</v>
      </c>
      <c r="G115" s="300"/>
      <c r="H115" s="300" t="s">
        <v>1595</v>
      </c>
      <c r="I115" s="300" t="s">
        <v>1586</v>
      </c>
      <c r="J115" s="300"/>
      <c r="K115" s="314"/>
    </row>
    <row r="116" s="1" customFormat="1" ht="15" customHeight="1">
      <c r="B116" s="323"/>
      <c r="C116" s="300" t="s">
        <v>53</v>
      </c>
      <c r="D116" s="300"/>
      <c r="E116" s="300"/>
      <c r="F116" s="322" t="s">
        <v>1551</v>
      </c>
      <c r="G116" s="300"/>
      <c r="H116" s="300" t="s">
        <v>1596</v>
      </c>
      <c r="I116" s="300" t="s">
        <v>1586</v>
      </c>
      <c r="J116" s="300"/>
      <c r="K116" s="314"/>
    </row>
    <row r="117" s="1" customFormat="1" ht="15" customHeight="1">
      <c r="B117" s="323"/>
      <c r="C117" s="300" t="s">
        <v>62</v>
      </c>
      <c r="D117" s="300"/>
      <c r="E117" s="300"/>
      <c r="F117" s="322" t="s">
        <v>1551</v>
      </c>
      <c r="G117" s="300"/>
      <c r="H117" s="300" t="s">
        <v>1597</v>
      </c>
      <c r="I117" s="300" t="s">
        <v>1598</v>
      </c>
      <c r="J117" s="300"/>
      <c r="K117" s="314"/>
    </row>
    <row r="118" s="1" customFormat="1" ht="15" customHeight="1">
      <c r="B118" s="326"/>
      <c r="C118" s="332"/>
      <c r="D118" s="332"/>
      <c r="E118" s="332"/>
      <c r="F118" s="332"/>
      <c r="G118" s="332"/>
      <c r="H118" s="332"/>
      <c r="I118" s="332"/>
      <c r="J118" s="332"/>
      <c r="K118" s="328"/>
    </row>
    <row r="119" s="1" customFormat="1" ht="18.75" customHeight="1">
      <c r="B119" s="333"/>
      <c r="C119" s="297"/>
      <c r="D119" s="297"/>
      <c r="E119" s="297"/>
      <c r="F119" s="334"/>
      <c r="G119" s="297"/>
      <c r="H119" s="297"/>
      <c r="I119" s="297"/>
      <c r="J119" s="297"/>
      <c r="K119" s="333"/>
    </row>
    <row r="120" s="1" customFormat="1" ht="18.75" customHeight="1">
      <c r="B120" s="308"/>
      <c r="C120" s="308"/>
      <c r="D120" s="308"/>
      <c r="E120" s="308"/>
      <c r="F120" s="308"/>
      <c r="G120" s="308"/>
      <c r="H120" s="308"/>
      <c r="I120" s="308"/>
      <c r="J120" s="308"/>
      <c r="K120" s="308"/>
    </row>
    <row r="121" s="1" customFormat="1" ht="7.5" customHeight="1">
      <c r="B121" s="335"/>
      <c r="C121" s="336"/>
      <c r="D121" s="336"/>
      <c r="E121" s="336"/>
      <c r="F121" s="336"/>
      <c r="G121" s="336"/>
      <c r="H121" s="336"/>
      <c r="I121" s="336"/>
      <c r="J121" s="336"/>
      <c r="K121" s="337"/>
    </row>
    <row r="122" s="1" customFormat="1" ht="45" customHeight="1">
      <c r="B122" s="338"/>
      <c r="C122" s="291" t="s">
        <v>1599</v>
      </c>
      <c r="D122" s="291"/>
      <c r="E122" s="291"/>
      <c r="F122" s="291"/>
      <c r="G122" s="291"/>
      <c r="H122" s="291"/>
      <c r="I122" s="291"/>
      <c r="J122" s="291"/>
      <c r="K122" s="339"/>
    </row>
    <row r="123" s="1" customFormat="1" ht="17.25" customHeight="1">
      <c r="B123" s="340"/>
      <c r="C123" s="315" t="s">
        <v>1545</v>
      </c>
      <c r="D123" s="315"/>
      <c r="E123" s="315"/>
      <c r="F123" s="315" t="s">
        <v>1546</v>
      </c>
      <c r="G123" s="316"/>
      <c r="H123" s="315" t="s">
        <v>59</v>
      </c>
      <c r="I123" s="315" t="s">
        <v>62</v>
      </c>
      <c r="J123" s="315" t="s">
        <v>1547</v>
      </c>
      <c r="K123" s="341"/>
    </row>
    <row r="124" s="1" customFormat="1" ht="17.25" customHeight="1">
      <c r="B124" s="340"/>
      <c r="C124" s="317" t="s">
        <v>1548</v>
      </c>
      <c r="D124" s="317"/>
      <c r="E124" s="317"/>
      <c r="F124" s="318" t="s">
        <v>1549</v>
      </c>
      <c r="G124" s="319"/>
      <c r="H124" s="317"/>
      <c r="I124" s="317"/>
      <c r="J124" s="317" t="s">
        <v>1550</v>
      </c>
      <c r="K124" s="341"/>
    </row>
    <row r="125" s="1" customFormat="1" ht="5.25" customHeight="1">
      <c r="B125" s="342"/>
      <c r="C125" s="320"/>
      <c r="D125" s="320"/>
      <c r="E125" s="320"/>
      <c r="F125" s="320"/>
      <c r="G125" s="300"/>
      <c r="H125" s="320"/>
      <c r="I125" s="320"/>
      <c r="J125" s="320"/>
      <c r="K125" s="343"/>
    </row>
    <row r="126" s="1" customFormat="1" ht="15" customHeight="1">
      <c r="B126" s="342"/>
      <c r="C126" s="300" t="s">
        <v>1554</v>
      </c>
      <c r="D126" s="320"/>
      <c r="E126" s="320"/>
      <c r="F126" s="322" t="s">
        <v>1551</v>
      </c>
      <c r="G126" s="300"/>
      <c r="H126" s="300" t="s">
        <v>1591</v>
      </c>
      <c r="I126" s="300" t="s">
        <v>1553</v>
      </c>
      <c r="J126" s="300">
        <v>120</v>
      </c>
      <c r="K126" s="344"/>
    </row>
    <row r="127" s="1" customFormat="1" ht="15" customHeight="1">
      <c r="B127" s="342"/>
      <c r="C127" s="300" t="s">
        <v>1600</v>
      </c>
      <c r="D127" s="300"/>
      <c r="E127" s="300"/>
      <c r="F127" s="322" t="s">
        <v>1551</v>
      </c>
      <c r="G127" s="300"/>
      <c r="H127" s="300" t="s">
        <v>1601</v>
      </c>
      <c r="I127" s="300" t="s">
        <v>1553</v>
      </c>
      <c r="J127" s="300" t="s">
        <v>1602</v>
      </c>
      <c r="K127" s="344"/>
    </row>
    <row r="128" s="1" customFormat="1" ht="15" customHeight="1">
      <c r="B128" s="342"/>
      <c r="C128" s="300" t="s">
        <v>1499</v>
      </c>
      <c r="D128" s="300"/>
      <c r="E128" s="300"/>
      <c r="F128" s="322" t="s">
        <v>1551</v>
      </c>
      <c r="G128" s="300"/>
      <c r="H128" s="300" t="s">
        <v>1603</v>
      </c>
      <c r="I128" s="300" t="s">
        <v>1553</v>
      </c>
      <c r="J128" s="300" t="s">
        <v>1602</v>
      </c>
      <c r="K128" s="344"/>
    </row>
    <row r="129" s="1" customFormat="1" ht="15" customHeight="1">
      <c r="B129" s="342"/>
      <c r="C129" s="300" t="s">
        <v>1562</v>
      </c>
      <c r="D129" s="300"/>
      <c r="E129" s="300"/>
      <c r="F129" s="322" t="s">
        <v>1557</v>
      </c>
      <c r="G129" s="300"/>
      <c r="H129" s="300" t="s">
        <v>1563</v>
      </c>
      <c r="I129" s="300" t="s">
        <v>1553</v>
      </c>
      <c r="J129" s="300">
        <v>15</v>
      </c>
      <c r="K129" s="344"/>
    </row>
    <row r="130" s="1" customFormat="1" ht="15" customHeight="1">
      <c r="B130" s="342"/>
      <c r="C130" s="324" t="s">
        <v>1564</v>
      </c>
      <c r="D130" s="324"/>
      <c r="E130" s="324"/>
      <c r="F130" s="325" t="s">
        <v>1557</v>
      </c>
      <c r="G130" s="324"/>
      <c r="H130" s="324" t="s">
        <v>1565</v>
      </c>
      <c r="I130" s="324" t="s">
        <v>1553</v>
      </c>
      <c r="J130" s="324">
        <v>15</v>
      </c>
      <c r="K130" s="344"/>
    </row>
    <row r="131" s="1" customFormat="1" ht="15" customHeight="1">
      <c r="B131" s="342"/>
      <c r="C131" s="324" t="s">
        <v>1566</v>
      </c>
      <c r="D131" s="324"/>
      <c r="E131" s="324"/>
      <c r="F131" s="325" t="s">
        <v>1557</v>
      </c>
      <c r="G131" s="324"/>
      <c r="H131" s="324" t="s">
        <v>1567</v>
      </c>
      <c r="I131" s="324" t="s">
        <v>1553</v>
      </c>
      <c r="J131" s="324">
        <v>20</v>
      </c>
      <c r="K131" s="344"/>
    </row>
    <row r="132" s="1" customFormat="1" ht="15" customHeight="1">
      <c r="B132" s="342"/>
      <c r="C132" s="324" t="s">
        <v>1568</v>
      </c>
      <c r="D132" s="324"/>
      <c r="E132" s="324"/>
      <c r="F132" s="325" t="s">
        <v>1557</v>
      </c>
      <c r="G132" s="324"/>
      <c r="H132" s="324" t="s">
        <v>1569</v>
      </c>
      <c r="I132" s="324" t="s">
        <v>1553</v>
      </c>
      <c r="J132" s="324">
        <v>20</v>
      </c>
      <c r="K132" s="344"/>
    </row>
    <row r="133" s="1" customFormat="1" ht="15" customHeight="1">
      <c r="B133" s="342"/>
      <c r="C133" s="300" t="s">
        <v>1556</v>
      </c>
      <c r="D133" s="300"/>
      <c r="E133" s="300"/>
      <c r="F133" s="322" t="s">
        <v>1557</v>
      </c>
      <c r="G133" s="300"/>
      <c r="H133" s="300" t="s">
        <v>1591</v>
      </c>
      <c r="I133" s="300" t="s">
        <v>1553</v>
      </c>
      <c r="J133" s="300">
        <v>50</v>
      </c>
      <c r="K133" s="344"/>
    </row>
    <row r="134" s="1" customFormat="1" ht="15" customHeight="1">
      <c r="B134" s="342"/>
      <c r="C134" s="300" t="s">
        <v>1570</v>
      </c>
      <c r="D134" s="300"/>
      <c r="E134" s="300"/>
      <c r="F134" s="322" t="s">
        <v>1557</v>
      </c>
      <c r="G134" s="300"/>
      <c r="H134" s="300" t="s">
        <v>1591</v>
      </c>
      <c r="I134" s="300" t="s">
        <v>1553</v>
      </c>
      <c r="J134" s="300">
        <v>50</v>
      </c>
      <c r="K134" s="344"/>
    </row>
    <row r="135" s="1" customFormat="1" ht="15" customHeight="1">
      <c r="B135" s="342"/>
      <c r="C135" s="300" t="s">
        <v>1576</v>
      </c>
      <c r="D135" s="300"/>
      <c r="E135" s="300"/>
      <c r="F135" s="322" t="s">
        <v>1557</v>
      </c>
      <c r="G135" s="300"/>
      <c r="H135" s="300" t="s">
        <v>1591</v>
      </c>
      <c r="I135" s="300" t="s">
        <v>1553</v>
      </c>
      <c r="J135" s="300">
        <v>50</v>
      </c>
      <c r="K135" s="344"/>
    </row>
    <row r="136" s="1" customFormat="1" ht="15" customHeight="1">
      <c r="B136" s="342"/>
      <c r="C136" s="300" t="s">
        <v>1578</v>
      </c>
      <c r="D136" s="300"/>
      <c r="E136" s="300"/>
      <c r="F136" s="322" t="s">
        <v>1557</v>
      </c>
      <c r="G136" s="300"/>
      <c r="H136" s="300" t="s">
        <v>1591</v>
      </c>
      <c r="I136" s="300" t="s">
        <v>1553</v>
      </c>
      <c r="J136" s="300">
        <v>50</v>
      </c>
      <c r="K136" s="344"/>
    </row>
    <row r="137" s="1" customFormat="1" ht="15" customHeight="1">
      <c r="B137" s="342"/>
      <c r="C137" s="300" t="s">
        <v>1579</v>
      </c>
      <c r="D137" s="300"/>
      <c r="E137" s="300"/>
      <c r="F137" s="322" t="s">
        <v>1557</v>
      </c>
      <c r="G137" s="300"/>
      <c r="H137" s="300" t="s">
        <v>1604</v>
      </c>
      <c r="I137" s="300" t="s">
        <v>1553</v>
      </c>
      <c r="J137" s="300">
        <v>255</v>
      </c>
      <c r="K137" s="344"/>
    </row>
    <row r="138" s="1" customFormat="1" ht="15" customHeight="1">
      <c r="B138" s="342"/>
      <c r="C138" s="300" t="s">
        <v>1581</v>
      </c>
      <c r="D138" s="300"/>
      <c r="E138" s="300"/>
      <c r="F138" s="322" t="s">
        <v>1551</v>
      </c>
      <c r="G138" s="300"/>
      <c r="H138" s="300" t="s">
        <v>1605</v>
      </c>
      <c r="I138" s="300" t="s">
        <v>1583</v>
      </c>
      <c r="J138" s="300"/>
      <c r="K138" s="344"/>
    </row>
    <row r="139" s="1" customFormat="1" ht="15" customHeight="1">
      <c r="B139" s="342"/>
      <c r="C139" s="300" t="s">
        <v>1584</v>
      </c>
      <c r="D139" s="300"/>
      <c r="E139" s="300"/>
      <c r="F139" s="322" t="s">
        <v>1551</v>
      </c>
      <c r="G139" s="300"/>
      <c r="H139" s="300" t="s">
        <v>1606</v>
      </c>
      <c r="I139" s="300" t="s">
        <v>1586</v>
      </c>
      <c r="J139" s="300"/>
      <c r="K139" s="344"/>
    </row>
    <row r="140" s="1" customFormat="1" ht="15" customHeight="1">
      <c r="B140" s="342"/>
      <c r="C140" s="300" t="s">
        <v>1587</v>
      </c>
      <c r="D140" s="300"/>
      <c r="E140" s="300"/>
      <c r="F140" s="322" t="s">
        <v>1551</v>
      </c>
      <c r="G140" s="300"/>
      <c r="H140" s="300" t="s">
        <v>1587</v>
      </c>
      <c r="I140" s="300" t="s">
        <v>1586</v>
      </c>
      <c r="J140" s="300"/>
      <c r="K140" s="344"/>
    </row>
    <row r="141" s="1" customFormat="1" ht="15" customHeight="1">
      <c r="B141" s="342"/>
      <c r="C141" s="300" t="s">
        <v>43</v>
      </c>
      <c r="D141" s="300"/>
      <c r="E141" s="300"/>
      <c r="F141" s="322" t="s">
        <v>1551</v>
      </c>
      <c r="G141" s="300"/>
      <c r="H141" s="300" t="s">
        <v>1607</v>
      </c>
      <c r="I141" s="300" t="s">
        <v>1586</v>
      </c>
      <c r="J141" s="300"/>
      <c r="K141" s="344"/>
    </row>
    <row r="142" s="1" customFormat="1" ht="15" customHeight="1">
      <c r="B142" s="342"/>
      <c r="C142" s="300" t="s">
        <v>1608</v>
      </c>
      <c r="D142" s="300"/>
      <c r="E142" s="300"/>
      <c r="F142" s="322" t="s">
        <v>1551</v>
      </c>
      <c r="G142" s="300"/>
      <c r="H142" s="300" t="s">
        <v>1609</v>
      </c>
      <c r="I142" s="300" t="s">
        <v>1586</v>
      </c>
      <c r="J142" s="300"/>
      <c r="K142" s="344"/>
    </row>
    <row r="143" s="1" customFormat="1" ht="15" customHeight="1">
      <c r="B143" s="345"/>
      <c r="C143" s="346"/>
      <c r="D143" s="346"/>
      <c r="E143" s="346"/>
      <c r="F143" s="346"/>
      <c r="G143" s="346"/>
      <c r="H143" s="346"/>
      <c r="I143" s="346"/>
      <c r="J143" s="346"/>
      <c r="K143" s="347"/>
    </row>
    <row r="144" s="1" customFormat="1" ht="18.75" customHeight="1">
      <c r="B144" s="297"/>
      <c r="C144" s="297"/>
      <c r="D144" s="297"/>
      <c r="E144" s="297"/>
      <c r="F144" s="334"/>
      <c r="G144" s="297"/>
      <c r="H144" s="297"/>
      <c r="I144" s="297"/>
      <c r="J144" s="297"/>
      <c r="K144" s="297"/>
    </row>
    <row r="145" s="1" customFormat="1" ht="18.75" customHeight="1">
      <c r="B145" s="308"/>
      <c r="C145" s="308"/>
      <c r="D145" s="308"/>
      <c r="E145" s="308"/>
      <c r="F145" s="308"/>
      <c r="G145" s="308"/>
      <c r="H145" s="308"/>
      <c r="I145" s="308"/>
      <c r="J145" s="308"/>
      <c r="K145" s="308"/>
    </row>
    <row r="146" s="1" customFormat="1" ht="7.5" customHeight="1">
      <c r="B146" s="309"/>
      <c r="C146" s="310"/>
      <c r="D146" s="310"/>
      <c r="E146" s="310"/>
      <c r="F146" s="310"/>
      <c r="G146" s="310"/>
      <c r="H146" s="310"/>
      <c r="I146" s="310"/>
      <c r="J146" s="310"/>
      <c r="K146" s="311"/>
    </row>
    <row r="147" s="1" customFormat="1" ht="45" customHeight="1">
      <c r="B147" s="312"/>
      <c r="C147" s="313" t="s">
        <v>1610</v>
      </c>
      <c r="D147" s="313"/>
      <c r="E147" s="313"/>
      <c r="F147" s="313"/>
      <c r="G147" s="313"/>
      <c r="H147" s="313"/>
      <c r="I147" s="313"/>
      <c r="J147" s="313"/>
      <c r="K147" s="314"/>
    </row>
    <row r="148" s="1" customFormat="1" ht="17.25" customHeight="1">
      <c r="B148" s="312"/>
      <c r="C148" s="315" t="s">
        <v>1545</v>
      </c>
      <c r="D148" s="315"/>
      <c r="E148" s="315"/>
      <c r="F148" s="315" t="s">
        <v>1546</v>
      </c>
      <c r="G148" s="316"/>
      <c r="H148" s="315" t="s">
        <v>59</v>
      </c>
      <c r="I148" s="315" t="s">
        <v>62</v>
      </c>
      <c r="J148" s="315" t="s">
        <v>1547</v>
      </c>
      <c r="K148" s="314"/>
    </row>
    <row r="149" s="1" customFormat="1" ht="17.25" customHeight="1">
      <c r="B149" s="312"/>
      <c r="C149" s="317" t="s">
        <v>1548</v>
      </c>
      <c r="D149" s="317"/>
      <c r="E149" s="317"/>
      <c r="F149" s="318" t="s">
        <v>1549</v>
      </c>
      <c r="G149" s="319"/>
      <c r="H149" s="317"/>
      <c r="I149" s="317"/>
      <c r="J149" s="317" t="s">
        <v>1550</v>
      </c>
      <c r="K149" s="314"/>
    </row>
    <row r="150" s="1" customFormat="1" ht="5.25" customHeight="1">
      <c r="B150" s="323"/>
      <c r="C150" s="320"/>
      <c r="D150" s="320"/>
      <c r="E150" s="320"/>
      <c r="F150" s="320"/>
      <c r="G150" s="321"/>
      <c r="H150" s="320"/>
      <c r="I150" s="320"/>
      <c r="J150" s="320"/>
      <c r="K150" s="344"/>
    </row>
    <row r="151" s="1" customFormat="1" ht="15" customHeight="1">
      <c r="B151" s="323"/>
      <c r="C151" s="348" t="s">
        <v>1554</v>
      </c>
      <c r="D151" s="300"/>
      <c r="E151" s="300"/>
      <c r="F151" s="349" t="s">
        <v>1551</v>
      </c>
      <c r="G151" s="300"/>
      <c r="H151" s="348" t="s">
        <v>1591</v>
      </c>
      <c r="I151" s="348" t="s">
        <v>1553</v>
      </c>
      <c r="J151" s="348">
        <v>120</v>
      </c>
      <c r="K151" s="344"/>
    </row>
    <row r="152" s="1" customFormat="1" ht="15" customHeight="1">
      <c r="B152" s="323"/>
      <c r="C152" s="348" t="s">
        <v>1600</v>
      </c>
      <c r="D152" s="300"/>
      <c r="E152" s="300"/>
      <c r="F152" s="349" t="s">
        <v>1551</v>
      </c>
      <c r="G152" s="300"/>
      <c r="H152" s="348" t="s">
        <v>1611</v>
      </c>
      <c r="I152" s="348" t="s">
        <v>1553</v>
      </c>
      <c r="J152" s="348" t="s">
        <v>1602</v>
      </c>
      <c r="K152" s="344"/>
    </row>
    <row r="153" s="1" customFormat="1" ht="15" customHeight="1">
      <c r="B153" s="323"/>
      <c r="C153" s="348" t="s">
        <v>1499</v>
      </c>
      <c r="D153" s="300"/>
      <c r="E153" s="300"/>
      <c r="F153" s="349" t="s">
        <v>1551</v>
      </c>
      <c r="G153" s="300"/>
      <c r="H153" s="348" t="s">
        <v>1612</v>
      </c>
      <c r="I153" s="348" t="s">
        <v>1553</v>
      </c>
      <c r="J153" s="348" t="s">
        <v>1602</v>
      </c>
      <c r="K153" s="344"/>
    </row>
    <row r="154" s="1" customFormat="1" ht="15" customHeight="1">
      <c r="B154" s="323"/>
      <c r="C154" s="348" t="s">
        <v>1556</v>
      </c>
      <c r="D154" s="300"/>
      <c r="E154" s="300"/>
      <c r="F154" s="349" t="s">
        <v>1557</v>
      </c>
      <c r="G154" s="300"/>
      <c r="H154" s="348" t="s">
        <v>1591</v>
      </c>
      <c r="I154" s="348" t="s">
        <v>1553</v>
      </c>
      <c r="J154" s="348">
        <v>50</v>
      </c>
      <c r="K154" s="344"/>
    </row>
    <row r="155" s="1" customFormat="1" ht="15" customHeight="1">
      <c r="B155" s="323"/>
      <c r="C155" s="348" t="s">
        <v>1559</v>
      </c>
      <c r="D155" s="300"/>
      <c r="E155" s="300"/>
      <c r="F155" s="349" t="s">
        <v>1551</v>
      </c>
      <c r="G155" s="300"/>
      <c r="H155" s="348" t="s">
        <v>1591</v>
      </c>
      <c r="I155" s="348" t="s">
        <v>1561</v>
      </c>
      <c r="J155" s="348"/>
      <c r="K155" s="344"/>
    </row>
    <row r="156" s="1" customFormat="1" ht="15" customHeight="1">
      <c r="B156" s="323"/>
      <c r="C156" s="348" t="s">
        <v>1570</v>
      </c>
      <c r="D156" s="300"/>
      <c r="E156" s="300"/>
      <c r="F156" s="349" t="s">
        <v>1557</v>
      </c>
      <c r="G156" s="300"/>
      <c r="H156" s="348" t="s">
        <v>1591</v>
      </c>
      <c r="I156" s="348" t="s">
        <v>1553</v>
      </c>
      <c r="J156" s="348">
        <v>50</v>
      </c>
      <c r="K156" s="344"/>
    </row>
    <row r="157" s="1" customFormat="1" ht="15" customHeight="1">
      <c r="B157" s="323"/>
      <c r="C157" s="348" t="s">
        <v>1578</v>
      </c>
      <c r="D157" s="300"/>
      <c r="E157" s="300"/>
      <c r="F157" s="349" t="s">
        <v>1557</v>
      </c>
      <c r="G157" s="300"/>
      <c r="H157" s="348" t="s">
        <v>1591</v>
      </c>
      <c r="I157" s="348" t="s">
        <v>1553</v>
      </c>
      <c r="J157" s="348">
        <v>50</v>
      </c>
      <c r="K157" s="344"/>
    </row>
    <row r="158" s="1" customFormat="1" ht="15" customHeight="1">
      <c r="B158" s="323"/>
      <c r="C158" s="348" t="s">
        <v>1576</v>
      </c>
      <c r="D158" s="300"/>
      <c r="E158" s="300"/>
      <c r="F158" s="349" t="s">
        <v>1557</v>
      </c>
      <c r="G158" s="300"/>
      <c r="H158" s="348" t="s">
        <v>1591</v>
      </c>
      <c r="I158" s="348" t="s">
        <v>1553</v>
      </c>
      <c r="J158" s="348">
        <v>50</v>
      </c>
      <c r="K158" s="344"/>
    </row>
    <row r="159" s="1" customFormat="1" ht="15" customHeight="1">
      <c r="B159" s="323"/>
      <c r="C159" s="348" t="s">
        <v>119</v>
      </c>
      <c r="D159" s="300"/>
      <c r="E159" s="300"/>
      <c r="F159" s="349" t="s">
        <v>1551</v>
      </c>
      <c r="G159" s="300"/>
      <c r="H159" s="348" t="s">
        <v>1613</v>
      </c>
      <c r="I159" s="348" t="s">
        <v>1553</v>
      </c>
      <c r="J159" s="348" t="s">
        <v>1614</v>
      </c>
      <c r="K159" s="344"/>
    </row>
    <row r="160" s="1" customFormat="1" ht="15" customHeight="1">
      <c r="B160" s="323"/>
      <c r="C160" s="348" t="s">
        <v>1615</v>
      </c>
      <c r="D160" s="300"/>
      <c r="E160" s="300"/>
      <c r="F160" s="349" t="s">
        <v>1551</v>
      </c>
      <c r="G160" s="300"/>
      <c r="H160" s="348" t="s">
        <v>1616</v>
      </c>
      <c r="I160" s="348" t="s">
        <v>1586</v>
      </c>
      <c r="J160" s="348"/>
      <c r="K160" s="344"/>
    </row>
    <row r="161" s="1" customFormat="1" ht="15" customHeight="1">
      <c r="B161" s="350"/>
      <c r="C161" s="332"/>
      <c r="D161" s="332"/>
      <c r="E161" s="332"/>
      <c r="F161" s="332"/>
      <c r="G161" s="332"/>
      <c r="H161" s="332"/>
      <c r="I161" s="332"/>
      <c r="J161" s="332"/>
      <c r="K161" s="351"/>
    </row>
    <row r="162" s="1" customFormat="1" ht="18.75" customHeight="1">
      <c r="B162" s="297"/>
      <c r="C162" s="300"/>
      <c r="D162" s="300"/>
      <c r="E162" s="300"/>
      <c r="F162" s="322"/>
      <c r="G162" s="300"/>
      <c r="H162" s="300"/>
      <c r="I162" s="300"/>
      <c r="J162" s="300"/>
      <c r="K162" s="297"/>
    </row>
    <row r="163" s="1" customFormat="1" ht="18.75" customHeight="1">
      <c r="B163" s="297"/>
      <c r="C163" s="300"/>
      <c r="D163" s="300"/>
      <c r="E163" s="300"/>
      <c r="F163" s="322"/>
      <c r="G163" s="300"/>
      <c r="H163" s="300"/>
      <c r="I163" s="300"/>
      <c r="J163" s="300"/>
      <c r="K163" s="297"/>
    </row>
    <row r="164" s="1" customFormat="1" ht="18.75" customHeight="1">
      <c r="B164" s="297"/>
      <c r="C164" s="300"/>
      <c r="D164" s="300"/>
      <c r="E164" s="300"/>
      <c r="F164" s="322"/>
      <c r="G164" s="300"/>
      <c r="H164" s="300"/>
      <c r="I164" s="300"/>
      <c r="J164" s="300"/>
      <c r="K164" s="297"/>
    </row>
    <row r="165" s="1" customFormat="1" ht="18.75" customHeight="1">
      <c r="B165" s="297"/>
      <c r="C165" s="300"/>
      <c r="D165" s="300"/>
      <c r="E165" s="300"/>
      <c r="F165" s="322"/>
      <c r="G165" s="300"/>
      <c r="H165" s="300"/>
      <c r="I165" s="300"/>
      <c r="J165" s="300"/>
      <c r="K165" s="297"/>
    </row>
    <row r="166" s="1" customFormat="1" ht="18.75" customHeight="1">
      <c r="B166" s="297"/>
      <c r="C166" s="300"/>
      <c r="D166" s="300"/>
      <c r="E166" s="300"/>
      <c r="F166" s="322"/>
      <c r="G166" s="300"/>
      <c r="H166" s="300"/>
      <c r="I166" s="300"/>
      <c r="J166" s="300"/>
      <c r="K166" s="297"/>
    </row>
    <row r="167" s="1" customFormat="1" ht="18.75" customHeight="1">
      <c r="B167" s="297"/>
      <c r="C167" s="300"/>
      <c r="D167" s="300"/>
      <c r="E167" s="300"/>
      <c r="F167" s="322"/>
      <c r="G167" s="300"/>
      <c r="H167" s="300"/>
      <c r="I167" s="300"/>
      <c r="J167" s="300"/>
      <c r="K167" s="297"/>
    </row>
    <row r="168" s="1" customFormat="1" ht="18.75" customHeight="1">
      <c r="B168" s="297"/>
      <c r="C168" s="300"/>
      <c r="D168" s="300"/>
      <c r="E168" s="300"/>
      <c r="F168" s="322"/>
      <c r="G168" s="300"/>
      <c r="H168" s="300"/>
      <c r="I168" s="300"/>
      <c r="J168" s="300"/>
      <c r="K168" s="297"/>
    </row>
    <row r="169" s="1" customFormat="1" ht="18.75" customHeight="1">
      <c r="B169" s="308"/>
      <c r="C169" s="308"/>
      <c r="D169" s="308"/>
      <c r="E169" s="308"/>
      <c r="F169" s="308"/>
      <c r="G169" s="308"/>
      <c r="H169" s="308"/>
      <c r="I169" s="308"/>
      <c r="J169" s="308"/>
      <c r="K169" s="308"/>
    </row>
    <row r="170" s="1" customFormat="1" ht="7.5" customHeight="1">
      <c r="B170" s="287"/>
      <c r="C170" s="288"/>
      <c r="D170" s="288"/>
      <c r="E170" s="288"/>
      <c r="F170" s="288"/>
      <c r="G170" s="288"/>
      <c r="H170" s="288"/>
      <c r="I170" s="288"/>
      <c r="J170" s="288"/>
      <c r="K170" s="289"/>
    </row>
    <row r="171" s="1" customFormat="1" ht="45" customHeight="1">
      <c r="B171" s="290"/>
      <c r="C171" s="291" t="s">
        <v>1617</v>
      </c>
      <c r="D171" s="291"/>
      <c r="E171" s="291"/>
      <c r="F171" s="291"/>
      <c r="G171" s="291"/>
      <c r="H171" s="291"/>
      <c r="I171" s="291"/>
      <c r="J171" s="291"/>
      <c r="K171" s="292"/>
    </row>
    <row r="172" s="1" customFormat="1" ht="17.25" customHeight="1">
      <c r="B172" s="290"/>
      <c r="C172" s="315" t="s">
        <v>1545</v>
      </c>
      <c r="D172" s="315"/>
      <c r="E172" s="315"/>
      <c r="F172" s="315" t="s">
        <v>1546</v>
      </c>
      <c r="G172" s="352"/>
      <c r="H172" s="353" t="s">
        <v>59</v>
      </c>
      <c r="I172" s="353" t="s">
        <v>62</v>
      </c>
      <c r="J172" s="315" t="s">
        <v>1547</v>
      </c>
      <c r="K172" s="292"/>
    </row>
    <row r="173" s="1" customFormat="1" ht="17.25" customHeight="1">
      <c r="B173" s="293"/>
      <c r="C173" s="317" t="s">
        <v>1548</v>
      </c>
      <c r="D173" s="317"/>
      <c r="E173" s="317"/>
      <c r="F173" s="318" t="s">
        <v>1549</v>
      </c>
      <c r="G173" s="354"/>
      <c r="H173" s="355"/>
      <c r="I173" s="355"/>
      <c r="J173" s="317" t="s">
        <v>1550</v>
      </c>
      <c r="K173" s="295"/>
    </row>
    <row r="174" s="1" customFormat="1" ht="5.25" customHeight="1">
      <c r="B174" s="323"/>
      <c r="C174" s="320"/>
      <c r="D174" s="320"/>
      <c r="E174" s="320"/>
      <c r="F174" s="320"/>
      <c r="G174" s="321"/>
      <c r="H174" s="320"/>
      <c r="I174" s="320"/>
      <c r="J174" s="320"/>
      <c r="K174" s="344"/>
    </row>
    <row r="175" s="1" customFormat="1" ht="15" customHeight="1">
      <c r="B175" s="323"/>
      <c r="C175" s="300" t="s">
        <v>1554</v>
      </c>
      <c r="D175" s="300"/>
      <c r="E175" s="300"/>
      <c r="F175" s="322" t="s">
        <v>1551</v>
      </c>
      <c r="G175" s="300"/>
      <c r="H175" s="300" t="s">
        <v>1591</v>
      </c>
      <c r="I175" s="300" t="s">
        <v>1553</v>
      </c>
      <c r="J175" s="300">
        <v>120</v>
      </c>
      <c r="K175" s="344"/>
    </row>
    <row r="176" s="1" customFormat="1" ht="15" customHeight="1">
      <c r="B176" s="323"/>
      <c r="C176" s="300" t="s">
        <v>1600</v>
      </c>
      <c r="D176" s="300"/>
      <c r="E176" s="300"/>
      <c r="F176" s="322" t="s">
        <v>1551</v>
      </c>
      <c r="G176" s="300"/>
      <c r="H176" s="300" t="s">
        <v>1601</v>
      </c>
      <c r="I176" s="300" t="s">
        <v>1553</v>
      </c>
      <c r="J176" s="300" t="s">
        <v>1602</v>
      </c>
      <c r="K176" s="344"/>
    </row>
    <row r="177" s="1" customFormat="1" ht="15" customHeight="1">
      <c r="B177" s="323"/>
      <c r="C177" s="300" t="s">
        <v>1499</v>
      </c>
      <c r="D177" s="300"/>
      <c r="E177" s="300"/>
      <c r="F177" s="322" t="s">
        <v>1551</v>
      </c>
      <c r="G177" s="300"/>
      <c r="H177" s="300" t="s">
        <v>1618</v>
      </c>
      <c r="I177" s="300" t="s">
        <v>1553</v>
      </c>
      <c r="J177" s="300" t="s">
        <v>1602</v>
      </c>
      <c r="K177" s="344"/>
    </row>
    <row r="178" s="1" customFormat="1" ht="15" customHeight="1">
      <c r="B178" s="323"/>
      <c r="C178" s="300" t="s">
        <v>1556</v>
      </c>
      <c r="D178" s="300"/>
      <c r="E178" s="300"/>
      <c r="F178" s="322" t="s">
        <v>1557</v>
      </c>
      <c r="G178" s="300"/>
      <c r="H178" s="300" t="s">
        <v>1618</v>
      </c>
      <c r="I178" s="300" t="s">
        <v>1553</v>
      </c>
      <c r="J178" s="300">
        <v>50</v>
      </c>
      <c r="K178" s="344"/>
    </row>
    <row r="179" s="1" customFormat="1" ht="15" customHeight="1">
      <c r="B179" s="323"/>
      <c r="C179" s="300" t="s">
        <v>1559</v>
      </c>
      <c r="D179" s="300"/>
      <c r="E179" s="300"/>
      <c r="F179" s="322" t="s">
        <v>1551</v>
      </c>
      <c r="G179" s="300"/>
      <c r="H179" s="300" t="s">
        <v>1618</v>
      </c>
      <c r="I179" s="300" t="s">
        <v>1561</v>
      </c>
      <c r="J179" s="300"/>
      <c r="K179" s="344"/>
    </row>
    <row r="180" s="1" customFormat="1" ht="15" customHeight="1">
      <c r="B180" s="323"/>
      <c r="C180" s="300" t="s">
        <v>1570</v>
      </c>
      <c r="D180" s="300"/>
      <c r="E180" s="300"/>
      <c r="F180" s="322" t="s">
        <v>1557</v>
      </c>
      <c r="G180" s="300"/>
      <c r="H180" s="300" t="s">
        <v>1618</v>
      </c>
      <c r="I180" s="300" t="s">
        <v>1553</v>
      </c>
      <c r="J180" s="300">
        <v>50</v>
      </c>
      <c r="K180" s="344"/>
    </row>
    <row r="181" s="1" customFormat="1" ht="15" customHeight="1">
      <c r="B181" s="323"/>
      <c r="C181" s="300" t="s">
        <v>1578</v>
      </c>
      <c r="D181" s="300"/>
      <c r="E181" s="300"/>
      <c r="F181" s="322" t="s">
        <v>1557</v>
      </c>
      <c r="G181" s="300"/>
      <c r="H181" s="300" t="s">
        <v>1618</v>
      </c>
      <c r="I181" s="300" t="s">
        <v>1553</v>
      </c>
      <c r="J181" s="300">
        <v>50</v>
      </c>
      <c r="K181" s="344"/>
    </row>
    <row r="182" s="1" customFormat="1" ht="15" customHeight="1">
      <c r="B182" s="323"/>
      <c r="C182" s="300" t="s">
        <v>1576</v>
      </c>
      <c r="D182" s="300"/>
      <c r="E182" s="300"/>
      <c r="F182" s="322" t="s">
        <v>1557</v>
      </c>
      <c r="G182" s="300"/>
      <c r="H182" s="300" t="s">
        <v>1618</v>
      </c>
      <c r="I182" s="300" t="s">
        <v>1553</v>
      </c>
      <c r="J182" s="300">
        <v>50</v>
      </c>
      <c r="K182" s="344"/>
    </row>
    <row r="183" s="1" customFormat="1" ht="15" customHeight="1">
      <c r="B183" s="323"/>
      <c r="C183" s="300" t="s">
        <v>151</v>
      </c>
      <c r="D183" s="300"/>
      <c r="E183" s="300"/>
      <c r="F183" s="322" t="s">
        <v>1551</v>
      </c>
      <c r="G183" s="300"/>
      <c r="H183" s="300" t="s">
        <v>1619</v>
      </c>
      <c r="I183" s="300" t="s">
        <v>1620</v>
      </c>
      <c r="J183" s="300"/>
      <c r="K183" s="344"/>
    </row>
    <row r="184" s="1" customFormat="1" ht="15" customHeight="1">
      <c r="B184" s="323"/>
      <c r="C184" s="300" t="s">
        <v>62</v>
      </c>
      <c r="D184" s="300"/>
      <c r="E184" s="300"/>
      <c r="F184" s="322" t="s">
        <v>1551</v>
      </c>
      <c r="G184" s="300"/>
      <c r="H184" s="300" t="s">
        <v>1621</v>
      </c>
      <c r="I184" s="300" t="s">
        <v>1622</v>
      </c>
      <c r="J184" s="300">
        <v>1</v>
      </c>
      <c r="K184" s="344"/>
    </row>
    <row r="185" s="1" customFormat="1" ht="15" customHeight="1">
      <c r="B185" s="323"/>
      <c r="C185" s="300" t="s">
        <v>58</v>
      </c>
      <c r="D185" s="300"/>
      <c r="E185" s="300"/>
      <c r="F185" s="322" t="s">
        <v>1551</v>
      </c>
      <c r="G185" s="300"/>
      <c r="H185" s="300" t="s">
        <v>1623</v>
      </c>
      <c r="I185" s="300" t="s">
        <v>1553</v>
      </c>
      <c r="J185" s="300">
        <v>20</v>
      </c>
      <c r="K185" s="344"/>
    </row>
    <row r="186" s="1" customFormat="1" ht="15" customHeight="1">
      <c r="B186" s="323"/>
      <c r="C186" s="300" t="s">
        <v>59</v>
      </c>
      <c r="D186" s="300"/>
      <c r="E186" s="300"/>
      <c r="F186" s="322" t="s">
        <v>1551</v>
      </c>
      <c r="G186" s="300"/>
      <c r="H186" s="300" t="s">
        <v>1624</v>
      </c>
      <c r="I186" s="300" t="s">
        <v>1553</v>
      </c>
      <c r="J186" s="300">
        <v>255</v>
      </c>
      <c r="K186" s="344"/>
    </row>
    <row r="187" s="1" customFormat="1" ht="15" customHeight="1">
      <c r="B187" s="323"/>
      <c r="C187" s="300" t="s">
        <v>152</v>
      </c>
      <c r="D187" s="300"/>
      <c r="E187" s="300"/>
      <c r="F187" s="322" t="s">
        <v>1551</v>
      </c>
      <c r="G187" s="300"/>
      <c r="H187" s="300" t="s">
        <v>1515</v>
      </c>
      <c r="I187" s="300" t="s">
        <v>1553</v>
      </c>
      <c r="J187" s="300">
        <v>10</v>
      </c>
      <c r="K187" s="344"/>
    </row>
    <row r="188" s="1" customFormat="1" ht="15" customHeight="1">
      <c r="B188" s="323"/>
      <c r="C188" s="300" t="s">
        <v>153</v>
      </c>
      <c r="D188" s="300"/>
      <c r="E188" s="300"/>
      <c r="F188" s="322" t="s">
        <v>1551</v>
      </c>
      <c r="G188" s="300"/>
      <c r="H188" s="300" t="s">
        <v>1625</v>
      </c>
      <c r="I188" s="300" t="s">
        <v>1586</v>
      </c>
      <c r="J188" s="300"/>
      <c r="K188" s="344"/>
    </row>
    <row r="189" s="1" customFormat="1" ht="15" customHeight="1">
      <c r="B189" s="323"/>
      <c r="C189" s="300" t="s">
        <v>1626</v>
      </c>
      <c r="D189" s="300"/>
      <c r="E189" s="300"/>
      <c r="F189" s="322" t="s">
        <v>1551</v>
      </c>
      <c r="G189" s="300"/>
      <c r="H189" s="300" t="s">
        <v>1627</v>
      </c>
      <c r="I189" s="300" t="s">
        <v>1586</v>
      </c>
      <c r="J189" s="300"/>
      <c r="K189" s="344"/>
    </row>
    <row r="190" s="1" customFormat="1" ht="15" customHeight="1">
      <c r="B190" s="323"/>
      <c r="C190" s="300" t="s">
        <v>1615</v>
      </c>
      <c r="D190" s="300"/>
      <c r="E190" s="300"/>
      <c r="F190" s="322" t="s">
        <v>1551</v>
      </c>
      <c r="G190" s="300"/>
      <c r="H190" s="300" t="s">
        <v>1628</v>
      </c>
      <c r="I190" s="300" t="s">
        <v>1586</v>
      </c>
      <c r="J190" s="300"/>
      <c r="K190" s="344"/>
    </row>
    <row r="191" s="1" customFormat="1" ht="15" customHeight="1">
      <c r="B191" s="323"/>
      <c r="C191" s="300" t="s">
        <v>155</v>
      </c>
      <c r="D191" s="300"/>
      <c r="E191" s="300"/>
      <c r="F191" s="322" t="s">
        <v>1557</v>
      </c>
      <c r="G191" s="300"/>
      <c r="H191" s="300" t="s">
        <v>1629</v>
      </c>
      <c r="I191" s="300" t="s">
        <v>1553</v>
      </c>
      <c r="J191" s="300">
        <v>50</v>
      </c>
      <c r="K191" s="344"/>
    </row>
    <row r="192" s="1" customFormat="1" ht="15" customHeight="1">
      <c r="B192" s="323"/>
      <c r="C192" s="300" t="s">
        <v>1630</v>
      </c>
      <c r="D192" s="300"/>
      <c r="E192" s="300"/>
      <c r="F192" s="322" t="s">
        <v>1557</v>
      </c>
      <c r="G192" s="300"/>
      <c r="H192" s="300" t="s">
        <v>1631</v>
      </c>
      <c r="I192" s="300" t="s">
        <v>1632</v>
      </c>
      <c r="J192" s="300"/>
      <c r="K192" s="344"/>
    </row>
    <row r="193" s="1" customFormat="1" ht="15" customHeight="1">
      <c r="B193" s="323"/>
      <c r="C193" s="300" t="s">
        <v>1633</v>
      </c>
      <c r="D193" s="300"/>
      <c r="E193" s="300"/>
      <c r="F193" s="322" t="s">
        <v>1557</v>
      </c>
      <c r="G193" s="300"/>
      <c r="H193" s="300" t="s">
        <v>1634</v>
      </c>
      <c r="I193" s="300" t="s">
        <v>1632</v>
      </c>
      <c r="J193" s="300"/>
      <c r="K193" s="344"/>
    </row>
    <row r="194" s="1" customFormat="1" ht="15" customHeight="1">
      <c r="B194" s="323"/>
      <c r="C194" s="300" t="s">
        <v>1635</v>
      </c>
      <c r="D194" s="300"/>
      <c r="E194" s="300"/>
      <c r="F194" s="322" t="s">
        <v>1557</v>
      </c>
      <c r="G194" s="300"/>
      <c r="H194" s="300" t="s">
        <v>1636</v>
      </c>
      <c r="I194" s="300" t="s">
        <v>1632</v>
      </c>
      <c r="J194" s="300"/>
      <c r="K194" s="344"/>
    </row>
    <row r="195" s="1" customFormat="1" ht="15" customHeight="1">
      <c r="B195" s="323"/>
      <c r="C195" s="356" t="s">
        <v>1637</v>
      </c>
      <c r="D195" s="300"/>
      <c r="E195" s="300"/>
      <c r="F195" s="322" t="s">
        <v>1557</v>
      </c>
      <c r="G195" s="300"/>
      <c r="H195" s="300" t="s">
        <v>1638</v>
      </c>
      <c r="I195" s="300" t="s">
        <v>1639</v>
      </c>
      <c r="J195" s="357" t="s">
        <v>1640</v>
      </c>
      <c r="K195" s="344"/>
    </row>
    <row r="196" s="1" customFormat="1" ht="15" customHeight="1">
      <c r="B196" s="323"/>
      <c r="C196" s="307" t="s">
        <v>47</v>
      </c>
      <c r="D196" s="300"/>
      <c r="E196" s="300"/>
      <c r="F196" s="322" t="s">
        <v>1551</v>
      </c>
      <c r="G196" s="300"/>
      <c r="H196" s="297" t="s">
        <v>1641</v>
      </c>
      <c r="I196" s="300" t="s">
        <v>1642</v>
      </c>
      <c r="J196" s="300"/>
      <c r="K196" s="344"/>
    </row>
    <row r="197" s="1" customFormat="1" ht="15" customHeight="1">
      <c r="B197" s="323"/>
      <c r="C197" s="307" t="s">
        <v>1643</v>
      </c>
      <c r="D197" s="300"/>
      <c r="E197" s="300"/>
      <c r="F197" s="322" t="s">
        <v>1551</v>
      </c>
      <c r="G197" s="300"/>
      <c r="H197" s="300" t="s">
        <v>1644</v>
      </c>
      <c r="I197" s="300" t="s">
        <v>1586</v>
      </c>
      <c r="J197" s="300"/>
      <c r="K197" s="344"/>
    </row>
    <row r="198" s="1" customFormat="1" ht="15" customHeight="1">
      <c r="B198" s="323"/>
      <c r="C198" s="307" t="s">
        <v>1645</v>
      </c>
      <c r="D198" s="300"/>
      <c r="E198" s="300"/>
      <c r="F198" s="322" t="s">
        <v>1551</v>
      </c>
      <c r="G198" s="300"/>
      <c r="H198" s="300" t="s">
        <v>1646</v>
      </c>
      <c r="I198" s="300" t="s">
        <v>1586</v>
      </c>
      <c r="J198" s="300"/>
      <c r="K198" s="344"/>
    </row>
    <row r="199" s="1" customFormat="1" ht="15" customHeight="1">
      <c r="B199" s="323"/>
      <c r="C199" s="307" t="s">
        <v>1647</v>
      </c>
      <c r="D199" s="300"/>
      <c r="E199" s="300"/>
      <c r="F199" s="322" t="s">
        <v>1557</v>
      </c>
      <c r="G199" s="300"/>
      <c r="H199" s="300" t="s">
        <v>1648</v>
      </c>
      <c r="I199" s="300" t="s">
        <v>1586</v>
      </c>
      <c r="J199" s="300"/>
      <c r="K199" s="344"/>
    </row>
    <row r="200" s="1" customFormat="1" ht="15" customHeight="1">
      <c r="B200" s="350"/>
      <c r="C200" s="358"/>
      <c r="D200" s="332"/>
      <c r="E200" s="332"/>
      <c r="F200" s="332"/>
      <c r="G200" s="332"/>
      <c r="H200" s="332"/>
      <c r="I200" s="332"/>
      <c r="J200" s="332"/>
      <c r="K200" s="351"/>
    </row>
    <row r="201" s="1" customFormat="1" ht="18.75" customHeight="1">
      <c r="B201" s="297"/>
      <c r="C201" s="300"/>
      <c r="D201" s="300"/>
      <c r="E201" s="300"/>
      <c r="F201" s="322"/>
      <c r="G201" s="300"/>
      <c r="H201" s="300"/>
      <c r="I201" s="300"/>
      <c r="J201" s="300"/>
      <c r="K201" s="297"/>
    </row>
    <row r="202" s="1" customFormat="1" ht="18.75" customHeight="1">
      <c r="B202" s="308"/>
      <c r="C202" s="308"/>
      <c r="D202" s="308"/>
      <c r="E202" s="308"/>
      <c r="F202" s="308"/>
      <c r="G202" s="308"/>
      <c r="H202" s="308"/>
      <c r="I202" s="308"/>
      <c r="J202" s="308"/>
      <c r="K202" s="308"/>
    </row>
    <row r="203" s="1" customFormat="1" ht="13.5">
      <c r="B203" s="287"/>
      <c r="C203" s="288"/>
      <c r="D203" s="288"/>
      <c r="E203" s="288"/>
      <c r="F203" s="288"/>
      <c r="G203" s="288"/>
      <c r="H203" s="288"/>
      <c r="I203" s="288"/>
      <c r="J203" s="288"/>
      <c r="K203" s="289"/>
    </row>
    <row r="204" s="1" customFormat="1" ht="21" customHeight="1">
      <c r="B204" s="290"/>
      <c r="C204" s="291" t="s">
        <v>1649</v>
      </c>
      <c r="D204" s="291"/>
      <c r="E204" s="291"/>
      <c r="F204" s="291"/>
      <c r="G204" s="291"/>
      <c r="H204" s="291"/>
      <c r="I204" s="291"/>
      <c r="J204" s="291"/>
      <c r="K204" s="292"/>
    </row>
    <row r="205" s="1" customFormat="1" ht="25.5" customHeight="1">
      <c r="B205" s="290"/>
      <c r="C205" s="359" t="s">
        <v>1650</v>
      </c>
      <c r="D205" s="359"/>
      <c r="E205" s="359"/>
      <c r="F205" s="359" t="s">
        <v>1651</v>
      </c>
      <c r="G205" s="360"/>
      <c r="H205" s="359" t="s">
        <v>1652</v>
      </c>
      <c r="I205" s="359"/>
      <c r="J205" s="359"/>
      <c r="K205" s="292"/>
    </row>
    <row r="206" s="1" customFormat="1" ht="5.25" customHeight="1">
      <c r="B206" s="323"/>
      <c r="C206" s="320"/>
      <c r="D206" s="320"/>
      <c r="E206" s="320"/>
      <c r="F206" s="320"/>
      <c r="G206" s="300"/>
      <c r="H206" s="320"/>
      <c r="I206" s="320"/>
      <c r="J206" s="320"/>
      <c r="K206" s="344"/>
    </row>
    <row r="207" s="1" customFormat="1" ht="15" customHeight="1">
      <c r="B207" s="323"/>
      <c r="C207" s="300" t="s">
        <v>1642</v>
      </c>
      <c r="D207" s="300"/>
      <c r="E207" s="300"/>
      <c r="F207" s="322" t="s">
        <v>48</v>
      </c>
      <c r="G207" s="300"/>
      <c r="H207" s="300" t="s">
        <v>1653</v>
      </c>
      <c r="I207" s="300"/>
      <c r="J207" s="300"/>
      <c r="K207" s="344"/>
    </row>
    <row r="208" s="1" customFormat="1" ht="15" customHeight="1">
      <c r="B208" s="323"/>
      <c r="C208" s="329"/>
      <c r="D208" s="300"/>
      <c r="E208" s="300"/>
      <c r="F208" s="322" t="s">
        <v>49</v>
      </c>
      <c r="G208" s="300"/>
      <c r="H208" s="300" t="s">
        <v>1654</v>
      </c>
      <c r="I208" s="300"/>
      <c r="J208" s="300"/>
      <c r="K208" s="344"/>
    </row>
    <row r="209" s="1" customFormat="1" ht="15" customHeight="1">
      <c r="B209" s="323"/>
      <c r="C209" s="329"/>
      <c r="D209" s="300"/>
      <c r="E209" s="300"/>
      <c r="F209" s="322" t="s">
        <v>52</v>
      </c>
      <c r="G209" s="300"/>
      <c r="H209" s="300" t="s">
        <v>1655</v>
      </c>
      <c r="I209" s="300"/>
      <c r="J209" s="300"/>
      <c r="K209" s="344"/>
    </row>
    <row r="210" s="1" customFormat="1" ht="15" customHeight="1">
      <c r="B210" s="323"/>
      <c r="C210" s="300"/>
      <c r="D210" s="300"/>
      <c r="E210" s="300"/>
      <c r="F210" s="322" t="s">
        <v>50</v>
      </c>
      <c r="G210" s="300"/>
      <c r="H210" s="300" t="s">
        <v>1656</v>
      </c>
      <c r="I210" s="300"/>
      <c r="J210" s="300"/>
      <c r="K210" s="344"/>
    </row>
    <row r="211" s="1" customFormat="1" ht="15" customHeight="1">
      <c r="B211" s="323"/>
      <c r="C211" s="300"/>
      <c r="D211" s="300"/>
      <c r="E211" s="300"/>
      <c r="F211" s="322" t="s">
        <v>51</v>
      </c>
      <c r="G211" s="300"/>
      <c r="H211" s="300" t="s">
        <v>1657</v>
      </c>
      <c r="I211" s="300"/>
      <c r="J211" s="300"/>
      <c r="K211" s="344"/>
    </row>
    <row r="212" s="1" customFormat="1" ht="15" customHeight="1">
      <c r="B212" s="323"/>
      <c r="C212" s="300"/>
      <c r="D212" s="300"/>
      <c r="E212" s="300"/>
      <c r="F212" s="322"/>
      <c r="G212" s="300"/>
      <c r="H212" s="300"/>
      <c r="I212" s="300"/>
      <c r="J212" s="300"/>
      <c r="K212" s="344"/>
    </row>
    <row r="213" s="1" customFormat="1" ht="15" customHeight="1">
      <c r="B213" s="323"/>
      <c r="C213" s="300" t="s">
        <v>1598</v>
      </c>
      <c r="D213" s="300"/>
      <c r="E213" s="300"/>
      <c r="F213" s="322" t="s">
        <v>84</v>
      </c>
      <c r="G213" s="300"/>
      <c r="H213" s="300" t="s">
        <v>1658</v>
      </c>
      <c r="I213" s="300"/>
      <c r="J213" s="300"/>
      <c r="K213" s="344"/>
    </row>
    <row r="214" s="1" customFormat="1" ht="15" customHeight="1">
      <c r="B214" s="323"/>
      <c r="C214" s="329"/>
      <c r="D214" s="300"/>
      <c r="E214" s="300"/>
      <c r="F214" s="322" t="s">
        <v>1493</v>
      </c>
      <c r="G214" s="300"/>
      <c r="H214" s="300" t="s">
        <v>1494</v>
      </c>
      <c r="I214" s="300"/>
      <c r="J214" s="300"/>
      <c r="K214" s="344"/>
    </row>
    <row r="215" s="1" customFormat="1" ht="15" customHeight="1">
      <c r="B215" s="323"/>
      <c r="C215" s="300"/>
      <c r="D215" s="300"/>
      <c r="E215" s="300"/>
      <c r="F215" s="322" t="s">
        <v>1491</v>
      </c>
      <c r="G215" s="300"/>
      <c r="H215" s="300" t="s">
        <v>1659</v>
      </c>
      <c r="I215" s="300"/>
      <c r="J215" s="300"/>
      <c r="K215" s="344"/>
    </row>
    <row r="216" s="1" customFormat="1" ht="15" customHeight="1">
      <c r="B216" s="361"/>
      <c r="C216" s="329"/>
      <c r="D216" s="329"/>
      <c r="E216" s="329"/>
      <c r="F216" s="322" t="s">
        <v>1495</v>
      </c>
      <c r="G216" s="307"/>
      <c r="H216" s="348" t="s">
        <v>1496</v>
      </c>
      <c r="I216" s="348"/>
      <c r="J216" s="348"/>
      <c r="K216" s="362"/>
    </row>
    <row r="217" s="1" customFormat="1" ht="15" customHeight="1">
      <c r="B217" s="361"/>
      <c r="C217" s="329"/>
      <c r="D217" s="329"/>
      <c r="E217" s="329"/>
      <c r="F217" s="322" t="s">
        <v>1497</v>
      </c>
      <c r="G217" s="307"/>
      <c r="H217" s="348" t="s">
        <v>1660</v>
      </c>
      <c r="I217" s="348"/>
      <c r="J217" s="348"/>
      <c r="K217" s="362"/>
    </row>
    <row r="218" s="1" customFormat="1" ht="15" customHeight="1">
      <c r="B218" s="361"/>
      <c r="C218" s="329"/>
      <c r="D218" s="329"/>
      <c r="E218" s="329"/>
      <c r="F218" s="363"/>
      <c r="G218" s="307"/>
      <c r="H218" s="364"/>
      <c r="I218" s="364"/>
      <c r="J218" s="364"/>
      <c r="K218" s="362"/>
    </row>
    <row r="219" s="1" customFormat="1" ht="15" customHeight="1">
      <c r="B219" s="361"/>
      <c r="C219" s="300" t="s">
        <v>1622</v>
      </c>
      <c r="D219" s="329"/>
      <c r="E219" s="329"/>
      <c r="F219" s="322">
        <v>1</v>
      </c>
      <c r="G219" s="307"/>
      <c r="H219" s="348" t="s">
        <v>1661</v>
      </c>
      <c r="I219" s="348"/>
      <c r="J219" s="348"/>
      <c r="K219" s="362"/>
    </row>
    <row r="220" s="1" customFormat="1" ht="15" customHeight="1">
      <c r="B220" s="361"/>
      <c r="C220" s="329"/>
      <c r="D220" s="329"/>
      <c r="E220" s="329"/>
      <c r="F220" s="322">
        <v>2</v>
      </c>
      <c r="G220" s="307"/>
      <c r="H220" s="348" t="s">
        <v>1662</v>
      </c>
      <c r="I220" s="348"/>
      <c r="J220" s="348"/>
      <c r="K220" s="362"/>
    </row>
    <row r="221" s="1" customFormat="1" ht="15" customHeight="1">
      <c r="B221" s="361"/>
      <c r="C221" s="329"/>
      <c r="D221" s="329"/>
      <c r="E221" s="329"/>
      <c r="F221" s="322">
        <v>3</v>
      </c>
      <c r="G221" s="307"/>
      <c r="H221" s="348" t="s">
        <v>1663</v>
      </c>
      <c r="I221" s="348"/>
      <c r="J221" s="348"/>
      <c r="K221" s="362"/>
    </row>
    <row r="222" s="1" customFormat="1" ht="15" customHeight="1">
      <c r="B222" s="361"/>
      <c r="C222" s="329"/>
      <c r="D222" s="329"/>
      <c r="E222" s="329"/>
      <c r="F222" s="322">
        <v>4</v>
      </c>
      <c r="G222" s="307"/>
      <c r="H222" s="348" t="s">
        <v>1664</v>
      </c>
      <c r="I222" s="348"/>
      <c r="J222" s="348"/>
      <c r="K222" s="362"/>
    </row>
    <row r="223" s="1" customFormat="1" ht="12.75" customHeight="1">
      <c r="B223" s="365"/>
      <c r="C223" s="366"/>
      <c r="D223" s="366"/>
      <c r="E223" s="366"/>
      <c r="F223" s="366"/>
      <c r="G223" s="366"/>
      <c r="H223" s="366"/>
      <c r="I223" s="366"/>
      <c r="J223" s="366"/>
      <c r="K223" s="367"/>
    </row>
  </sheetData>
  <sheetProtection autoFilter="0" deleteColumns="0" deleteRows="0" formatCells="0" formatColumns="0" formatRows="0" insertColumns="0" insertHyperlinks="0" insertRows="0" pivotTables="0" sort="0"/>
  <mergeCells count="77">
    <mergeCell ref="H222:J222"/>
    <mergeCell ref="H219:J219"/>
    <mergeCell ref="H220:J220"/>
    <mergeCell ref="H221:J221"/>
    <mergeCell ref="H205:J205"/>
    <mergeCell ref="H207:J207"/>
    <mergeCell ref="H210:J210"/>
    <mergeCell ref="H211:J211"/>
    <mergeCell ref="H213:J213"/>
    <mergeCell ref="H214:J214"/>
    <mergeCell ref="H215:J215"/>
    <mergeCell ref="H216:J216"/>
    <mergeCell ref="H217:J217"/>
    <mergeCell ref="H208:J208"/>
    <mergeCell ref="H209:J209"/>
    <mergeCell ref="C204:J204"/>
    <mergeCell ref="C171:J171"/>
    <mergeCell ref="C147:J147"/>
    <mergeCell ref="C122:J122"/>
    <mergeCell ref="C102:J102"/>
    <mergeCell ref="C75:J75"/>
    <mergeCell ref="D69:J69"/>
    <mergeCell ref="D70:J70"/>
    <mergeCell ref="D62:J62"/>
    <mergeCell ref="D63:J63"/>
    <mergeCell ref="D65:J65"/>
    <mergeCell ref="D66:J66"/>
    <mergeCell ref="D67:J67"/>
    <mergeCell ref="D68:J68"/>
    <mergeCell ref="D61:J61"/>
    <mergeCell ref="D60:J60"/>
    <mergeCell ref="D59:J59"/>
    <mergeCell ref="D58:J58"/>
    <mergeCell ref="C55:J55"/>
    <mergeCell ref="C57:J57"/>
    <mergeCell ref="C54:J54"/>
    <mergeCell ref="C52:J52"/>
    <mergeCell ref="D51:J51"/>
    <mergeCell ref="E50:J50"/>
    <mergeCell ref="E49:J49"/>
    <mergeCell ref="G45:J45"/>
    <mergeCell ref="D47:J47"/>
    <mergeCell ref="E48:J48"/>
    <mergeCell ref="G44:J44"/>
    <mergeCell ref="G43:J43"/>
    <mergeCell ref="D31:J31"/>
    <mergeCell ref="D33:J33"/>
    <mergeCell ref="G39:J39"/>
    <mergeCell ref="D34:J34"/>
    <mergeCell ref="D35:J35"/>
    <mergeCell ref="G36:J36"/>
    <mergeCell ref="G37:J37"/>
    <mergeCell ref="G38:J38"/>
    <mergeCell ref="G41:J41"/>
    <mergeCell ref="G42:J42"/>
    <mergeCell ref="G40:J40"/>
    <mergeCell ref="D30:J30"/>
    <mergeCell ref="D28:J28"/>
    <mergeCell ref="D27:J27"/>
    <mergeCell ref="C26:J26"/>
    <mergeCell ref="D16:J16"/>
    <mergeCell ref="F22:J22"/>
    <mergeCell ref="F23:J23"/>
    <mergeCell ref="C25:J25"/>
    <mergeCell ref="D17:J17"/>
    <mergeCell ref="F18:J18"/>
    <mergeCell ref="F19:J19"/>
    <mergeCell ref="F20:J20"/>
    <mergeCell ref="F21:J21"/>
    <mergeCell ref="D15:J15"/>
    <mergeCell ref="C3:J3"/>
    <mergeCell ref="C9:J9"/>
    <mergeCell ref="D10:J10"/>
    <mergeCell ref="C4:J4"/>
    <mergeCell ref="C6:J6"/>
    <mergeCell ref="C7:J7"/>
    <mergeCell ref="D11:J11"/>
  </mergeCells>
  <pageSetup r:id="rId1" paperSize="9" orientation="landscape"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DESKTOP-CCNHD1H\JC</dc:creator>
  <cp:lastModifiedBy>DESKTOP-CCNHD1H\JC</cp:lastModifiedBy>
  <dcterms:created xsi:type="dcterms:W3CDTF">2019-09-13T06:59:30Z</dcterms:created>
  <dcterms:modified xsi:type="dcterms:W3CDTF">2019-09-13T07:00:04Z</dcterms:modified>
</cp:coreProperties>
</file>