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F:\projekt\0-seap\rokycany-ss-jerabinky\export\2019-01-10\"/>
    </mc:Choice>
  </mc:AlternateContent>
  <xr:revisionPtr revIDLastSave="0" documentId="8_{8836B869-3042-4894-B74B-BCE059A7AF01}" xr6:coauthVersionLast="40" xr6:coauthVersionMax="40" xr10:uidLastSave="{00000000-0000-0000-0000-000000000000}"/>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0" sheetId="11" state="hidden" r:id="rId5"/>
    <sheet name="00 0006 Naklady" sheetId="12" r:id="rId6"/>
    <sheet name="Rekapitulace Objekt 01" sheetId="13" r:id="rId7"/>
    <sheet name="01 010106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0006 Naklady'!$A$1:$I$45</definedName>
    <definedName name="_xlnm.Print_Area" localSheetId="7">'01 010106 Pol'!$A$1:$I$428</definedName>
    <definedName name="_xlnm.Print_Area" localSheetId="4">'Rekapitulace Objekt 00'!$A$1:$H$26</definedName>
    <definedName name="_xlnm.Print_Area" localSheetId="6">'Rekapitulace Objekt 01'!$A$1:$H$29</definedName>
    <definedName name="_xlnm.Print_Area" localSheetId="1">Stavba!$A$1:$J$116</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81029"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25" i="1" l="1"/>
  <c r="O25" i="1"/>
  <c r="P23" i="1"/>
  <c r="O23" i="1"/>
  <c r="J25" i="1"/>
  <c r="J23" i="1"/>
  <c r="P21" i="13"/>
  <c r="O21" i="13"/>
  <c r="H21" i="13"/>
  <c r="AO428" i="14"/>
  <c r="AN428" i="14"/>
  <c r="G428" i="14"/>
  <c r="AK427" i="14"/>
  <c r="AL427" i="14"/>
  <c r="BA426" i="14"/>
  <c r="BA423" i="14"/>
  <c r="BA405" i="14"/>
  <c r="BA373" i="14"/>
  <c r="BA368" i="14"/>
  <c r="BA364" i="14"/>
  <c r="BA361" i="14"/>
  <c r="BA357" i="14"/>
  <c r="BA356" i="14"/>
  <c r="BA351" i="14"/>
  <c r="BA340" i="14"/>
  <c r="BA332" i="14"/>
  <c r="BA313" i="14"/>
  <c r="BA203" i="14"/>
  <c r="BA195" i="14"/>
  <c r="BA189" i="14"/>
  <c r="BA182" i="14"/>
  <c r="BA175" i="14"/>
  <c r="BA164" i="14"/>
  <c r="BA118" i="14"/>
  <c r="AZ97" i="14"/>
  <c r="BA69" i="14"/>
  <c r="AZ62" i="14"/>
  <c r="BA58" i="14"/>
  <c r="AZ56" i="14"/>
  <c r="BA50" i="14"/>
  <c r="BA31" i="14"/>
  <c r="BA27" i="14"/>
  <c r="AZ25" i="14"/>
  <c r="BA15" i="14"/>
  <c r="G11" i="14"/>
  <c r="G14" i="14"/>
  <c r="F8" i="14" s="1"/>
  <c r="G21" i="14"/>
  <c r="F17" i="14" s="1"/>
  <c r="G26" i="14"/>
  <c r="F23" i="14" s="1"/>
  <c r="G30" i="14"/>
  <c r="F34" i="14"/>
  <c r="G36" i="14"/>
  <c r="G41" i="14"/>
  <c r="G45" i="14"/>
  <c r="F39" i="14" s="1"/>
  <c r="G49" i="14"/>
  <c r="G53" i="14"/>
  <c r="G57" i="14"/>
  <c r="F54" i="14" s="1"/>
  <c r="G63" i="14"/>
  <c r="F60" i="14" s="1"/>
  <c r="G68" i="14"/>
  <c r="F65" i="14" s="1"/>
  <c r="G73" i="14"/>
  <c r="G77" i="14"/>
  <c r="G82" i="14"/>
  <c r="G86" i="14"/>
  <c r="G91" i="14"/>
  <c r="F95" i="14"/>
  <c r="G98" i="14"/>
  <c r="G104" i="14"/>
  <c r="G106" i="14"/>
  <c r="F102" i="14" s="1"/>
  <c r="G110" i="14"/>
  <c r="G117" i="14"/>
  <c r="G121" i="14"/>
  <c r="F114" i="14" s="1"/>
  <c r="G123" i="14"/>
  <c r="G125" i="14"/>
  <c r="G128" i="14"/>
  <c r="G130" i="14"/>
  <c r="G133" i="14"/>
  <c r="G135" i="14"/>
  <c r="G137" i="14"/>
  <c r="G139" i="14"/>
  <c r="G142" i="14"/>
  <c r="G144" i="14"/>
  <c r="G147" i="14"/>
  <c r="G149" i="14"/>
  <c r="G153" i="14"/>
  <c r="G157" i="14"/>
  <c r="G163" i="14"/>
  <c r="F161" i="14" s="1"/>
  <c r="G168" i="14"/>
  <c r="F165" i="14" s="1"/>
  <c r="G170" i="14"/>
  <c r="G174" i="14"/>
  <c r="G179" i="14"/>
  <c r="G181" i="14"/>
  <c r="G188" i="14"/>
  <c r="G194" i="14"/>
  <c r="G202" i="14"/>
  <c r="G211" i="14"/>
  <c r="G213" i="14"/>
  <c r="G215" i="14"/>
  <c r="G224" i="14"/>
  <c r="G229" i="14"/>
  <c r="G232" i="14"/>
  <c r="G234" i="14"/>
  <c r="G241" i="14"/>
  <c r="G244" i="14"/>
  <c r="G248" i="14"/>
  <c r="G266" i="14"/>
  <c r="G272" i="14"/>
  <c r="F270" i="14" s="1"/>
  <c r="G276" i="14"/>
  <c r="G279" i="14"/>
  <c r="G282" i="14"/>
  <c r="G286" i="14"/>
  <c r="G290" i="14"/>
  <c r="G294" i="14"/>
  <c r="G299" i="14"/>
  <c r="G303" i="14"/>
  <c r="G308" i="14"/>
  <c r="G312" i="14"/>
  <c r="G314" i="14"/>
  <c r="G317" i="14"/>
  <c r="G319" i="14"/>
  <c r="G321" i="14"/>
  <c r="G325" i="14"/>
  <c r="G331" i="14"/>
  <c r="G335" i="14"/>
  <c r="F329" i="14" s="1"/>
  <c r="G337" i="14"/>
  <c r="G339" i="14"/>
  <c r="G343" i="14"/>
  <c r="G346" i="14"/>
  <c r="G350" i="14"/>
  <c r="G353" i="14"/>
  <c r="G355" i="14"/>
  <c r="G360" i="14"/>
  <c r="G363" i="14"/>
  <c r="G367" i="14"/>
  <c r="G372" i="14"/>
  <c r="G376" i="14"/>
  <c r="G380" i="14"/>
  <c r="G386" i="14"/>
  <c r="G388" i="14"/>
  <c r="F384" i="14" s="1"/>
  <c r="G389" i="14"/>
  <c r="G390" i="14"/>
  <c r="G391" i="14"/>
  <c r="G393" i="14"/>
  <c r="G394" i="14"/>
  <c r="G397" i="14"/>
  <c r="G404" i="14"/>
  <c r="F401" i="14" s="1"/>
  <c r="G422" i="14"/>
  <c r="F420" i="14" s="1"/>
  <c r="G425" i="14"/>
  <c r="H28" i="13"/>
  <c r="H27" i="13"/>
  <c r="H25" i="13"/>
  <c r="O24" i="13" s="1"/>
  <c r="P24" i="13"/>
  <c r="H22" i="13"/>
  <c r="D22" i="13"/>
  <c r="B7" i="13"/>
  <c r="B6" i="13"/>
  <c r="C1" i="13"/>
  <c r="B1" i="13"/>
  <c r="P18" i="11"/>
  <c r="O18" i="11"/>
  <c r="H18" i="11"/>
  <c r="AO45" i="12"/>
  <c r="AN45" i="12"/>
  <c r="G45" i="12"/>
  <c r="AK44" i="12"/>
  <c r="AL44" i="12"/>
  <c r="BA43" i="12"/>
  <c r="BA41" i="12"/>
  <c r="BA39" i="12"/>
  <c r="BA37" i="12"/>
  <c r="BA35" i="12"/>
  <c r="BA34" i="12"/>
  <c r="BA32" i="12"/>
  <c r="BA31" i="12"/>
  <c r="BA29" i="12"/>
  <c r="BA27" i="12"/>
  <c r="BA25" i="12"/>
  <c r="BA18" i="12"/>
  <c r="BA14" i="12"/>
  <c r="BA12" i="12"/>
  <c r="BA10" i="12"/>
  <c r="G9" i="12"/>
  <c r="G11" i="12"/>
  <c r="G13" i="12"/>
  <c r="G15" i="12"/>
  <c r="F8" i="12" s="1"/>
  <c r="G17" i="12"/>
  <c r="F16" i="12" s="1"/>
  <c r="G19" i="12"/>
  <c r="G20" i="12"/>
  <c r="G21" i="12"/>
  <c r="G24" i="12"/>
  <c r="G26" i="12"/>
  <c r="G28" i="12"/>
  <c r="G30" i="12"/>
  <c r="G33" i="12"/>
  <c r="G36" i="12"/>
  <c r="G38" i="12"/>
  <c r="G40" i="12"/>
  <c r="G42" i="12"/>
  <c r="H24" i="11"/>
  <c r="H25" i="11" s="1"/>
  <c r="H22" i="11"/>
  <c r="O21" i="11" s="1"/>
  <c r="P21" i="11"/>
  <c r="H19" i="11"/>
  <c r="D19" i="11"/>
  <c r="B7" i="11"/>
  <c r="B6" i="11"/>
  <c r="C1" i="11"/>
  <c r="B1" i="1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AZ41" i="1"/>
  <c r="AZ39" i="1"/>
  <c r="AZ37" i="1"/>
  <c r="AZ35" i="1"/>
  <c r="J31" i="1"/>
  <c r="J32" i="1" s="1"/>
  <c r="J29" i="1"/>
  <c r="J30" i="1" s="1"/>
  <c r="J26" i="1"/>
  <c r="D8" i="1" s="1"/>
  <c r="B1" i="9"/>
  <c r="C1" i="9"/>
  <c r="B7" i="9"/>
  <c r="B6" i="9"/>
  <c r="J33" i="1" l="1"/>
  <c r="H26" i="13"/>
  <c r="H29" i="13" s="1"/>
  <c r="H23" i="11"/>
  <c r="H26" i="11" s="1"/>
</calcChain>
</file>

<file path=xl/sharedStrings.xml><?xml version="1.0" encoding="utf-8"?>
<sst xmlns="http://schemas.openxmlformats.org/spreadsheetml/2006/main" count="1166" uniqueCount="651">
  <si>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</si>
  <si>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</si>
  <si>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</si>
  <si>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</si>
  <si>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</si>
  <si>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</si>
  <si>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</si>
  <si>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</si>
  <si>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</si>
  <si>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</si>
  <si>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</si>
  <si>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</si>
  <si>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</si>
  <si>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</si>
  <si>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</si>
  <si>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</si>
  <si>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</si>
  <si>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</si>
  <si>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</si>
  <si>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</si>
  <si>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</si>
  <si>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</si>
  <si>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</si>
  <si>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</si>
  <si>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</si>
  <si>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</si>
  <si>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</si>
  <si>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</si>
  <si>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</si>
  <si>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</si>
  <si>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</si>
  <si>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</si>
  <si>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</si>
  <si>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</si>
  <si>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</si>
  <si>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</si>
  <si>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</si>
  <si>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</si>
  <si>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</si>
  <si>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</si>
  <si>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</si>
  <si>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</si>
  <si>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07/17/01</t>
  </si>
  <si>
    <t>Výměna střešní krytiny a zateplení stropu na budově odborného výcviku SŠ Rokycany 0592016</t>
  </si>
  <si>
    <t>Město Rokycany</t>
  </si>
  <si>
    <t>Masarykovo náměstí 1</t>
  </si>
  <si>
    <t>Rokycany-Střed</t>
  </si>
  <si>
    <t>33701</t>
  </si>
  <si>
    <t>SEAP Rokycany s. r. o.</t>
  </si>
  <si>
    <t>Na Pátku 122</t>
  </si>
  <si>
    <t>Rokycany-Nové Město</t>
  </si>
  <si>
    <t>47718374</t>
  </si>
  <si>
    <t>CZ47718374</t>
  </si>
  <si>
    <t>00259047</t>
  </si>
  <si>
    <t>CZ00259047</t>
  </si>
  <si>
    <t>Ostatní a vedlejší náklady</t>
  </si>
  <si>
    <t>00</t>
  </si>
  <si>
    <t>Vedlejší a ostatní náklady</t>
  </si>
  <si>
    <t>Stavební objekt</t>
  </si>
  <si>
    <t>01</t>
  </si>
  <si>
    <t>Budova odborného výcviku SŠ Rokycany</t>
  </si>
  <si>
    <t>801.33.1.3</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</si>
  <si>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</si>
  <si>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</si>
  <si>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</si>
  <si>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</si>
  <si>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</si>
  <si>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</si>
  <si>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</si>
  <si>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</si>
  <si>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</si>
  <si>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</si>
  <si>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</si>
  <si>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</si>
  <si>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</si>
  <si>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</si>
  <si>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</si>
  <si>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</si>
  <si>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</si>
  <si>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</si>
  <si>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</si>
  <si>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</si>
  <si>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</si>
  <si>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</si>
  <si>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</si>
  <si>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</si>
  <si>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</si>
  <si>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</si>
  <si>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</si>
  <si>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</si>
  <si>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</si>
  <si>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</si>
  <si>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</si>
  <si>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</si>
  <si>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</si>
  <si>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</si>
  <si>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</si>
  <si>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</si>
  <si>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</si>
  <si>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</si>
  <si>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</si>
  <si>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</si>
  <si>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</si>
  <si>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</si>
  <si>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</si>
  <si>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</si>
  <si>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</si>
  <si>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</si>
  <si>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</si>
  <si>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</si>
  <si>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</si>
  <si>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</si>
  <si>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</si>
  <si>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</si>
  <si>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</si>
  <si>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</si>
  <si>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</si>
  <si>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</si>
  <si>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</si>
  <si>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</si>
  <si>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0006</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</si>
  <si>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</si>
  <si>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</si>
  <si>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</si>
  <si>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</si>
  <si>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</si>
  <si>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</si>
  <si>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</si>
  <si>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</si>
  <si>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</si>
  <si>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</si>
  <si>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</si>
  <si>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</si>
  <si>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</si>
  <si>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</si>
  <si>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</si>
  <si>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005123010X01</t>
  </si>
  <si>
    <t>Extrémní místo provádění, ochrana okolí před vlivem azbestu</t>
  </si>
  <si>
    <t>Vlastní</t>
  </si>
  <si>
    <t>Náklady na ztížené provádění stavebních prací v neobvyklém a práci ztěžujícím prostředí, jako např. ve zdraví škodlivém prostředí, práce pod vodou či v podzemí.</t>
  </si>
  <si>
    <t>005124010R</t>
  </si>
  <si>
    <t>Koordinační činnost</t>
  </si>
  <si>
    <t>Koordinace stavebních a technologických dodávek stavby.</t>
  </si>
  <si>
    <t>005124010X22</t>
  </si>
  <si>
    <t>Koordinace BOZP</t>
  </si>
  <si>
    <t>ON</t>
  </si>
  <si>
    <t>Ostatní náklady</t>
  </si>
  <si>
    <t>005211081X</t>
  </si>
  <si>
    <t>Činnosti a opatření dle plánu BOZP, dle zákona č. 309/2006 Sb.</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</si>
  <si>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</si>
  <si>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004111010X05</t>
  </si>
  <si>
    <t>Průzkumné práce na výskytu hub a plísní</t>
  </si>
  <si>
    <t>005231030X21</t>
  </si>
  <si>
    <t>Průběžné a konečné měření přítomnosti azbestu včetně protokolu</t>
  </si>
  <si>
    <t>005211020X05</t>
  </si>
  <si>
    <t>Ochrana stávajících zeleně</t>
  </si>
  <si>
    <t>00521 Staveniště</t>
  </si>
  <si>
    <t>Náklady spojené s provozem staveniště, které vzniknou dodavateli podle podmínek smlouvy.</t>
  </si>
  <si>
    <t>005211010R</t>
  </si>
  <si>
    <t>Předání a převzetí staveniště</t>
  </si>
  <si>
    <t xml:space="preserve">hod   </t>
  </si>
  <si>
    <t>800-0</t>
  </si>
  <si>
    <t>Náklady spojené s účastí zhotovitele na předání a převzetí staveniště. Včetně vystavení zápisu</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</si>
  <si>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</si>
  <si>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</si>
  <si>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</si>
  <si>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950R001</t>
  </si>
  <si>
    <t>Předání a převzetí díla</t>
  </si>
  <si>
    <t>Včetně vystavení zápisu</t>
  </si>
  <si>
    <t>99822003</t>
  </si>
  <si>
    <t>Dopracování zadávací dokumentace na prováděcí 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</si>
  <si>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</si>
  <si>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</si>
  <si>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</si>
  <si>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</si>
  <si>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</si>
  <si>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</si>
  <si>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</si>
  <si>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</si>
  <si>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</si>
  <si>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</si>
  <si>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</si>
  <si>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005211091X</t>
  </si>
  <si>
    <t>Likvidace odpadů</t>
  </si>
  <si>
    <t>soubor</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</si>
  <si>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</si>
  <si>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</si>
  <si>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</si>
  <si>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</si>
  <si>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</si>
  <si>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801</t>
  </si>
  <si>
    <t>Budovy občanské výstavby</t>
  </si>
  <si>
    <t>801.3</t>
  </si>
  <si>
    <t>Budovy pro výuku a výchovu</t>
  </si>
  <si>
    <t>801.33</t>
  </si>
  <si>
    <t>budovy učeben učňovských škol a odborných učilišť</t>
  </si>
  <si>
    <t>801.33.1</t>
  </si>
  <si>
    <t>svislá nosná konstrukce zděná z cihel,tvárnic, bloků</t>
  </si>
  <si>
    <t>rekonstrukce a modernizace objektu s opravou</t>
  </si>
  <si>
    <t>m3</t>
  </si>
  <si>
    <t>010106</t>
  </si>
  <si>
    <t>Výměna střešní krytiny a zateplení stropu na budově odborného výcviku SŠ Rokycany</t>
  </si>
  <si>
    <t>Položkový soupis prací a dodávek</t>
  </si>
  <si>
    <t>3</t>
  </si>
  <si>
    <t>Svislé a kompletní konstrukce</t>
  </si>
  <si>
    <t>311 27-11 Zdivo nosné z tvárnic porobetonových</t>
  </si>
  <si>
    <t>311 27-117 hladkých</t>
  </si>
  <si>
    <t>311271176RT4</t>
  </si>
  <si>
    <t>...tloušťky 250 mm, charakteristická pevnost v tlaku fk = 2,60 MPa, součinitel prostupu tepla U=0,5 W/m2.K</t>
  </si>
  <si>
    <t xml:space="preserve"> m2</t>
  </si>
  <si>
    <t>801-1</t>
  </si>
  <si>
    <t>nové atiky : 2*(2*11,8*(0,75+0,25)/2)</t>
  </si>
  <si>
    <t>953 98 Chemické kotvy do betonu, do cihelného zdiva</t>
  </si>
  <si>
    <t>953981103R00</t>
  </si>
  <si>
    <t>...do betonu, hloubky 110 mm, M 12, ampule pro chemickou kotvu</t>
  </si>
  <si>
    <t>kus</t>
  </si>
  <si>
    <t>801-4</t>
  </si>
  <si>
    <t>provázání nového zdiva z podkladovou konstrukcí, chem. kotvy  po 0,5 m</t>
  </si>
  <si>
    <t>nové atiky : 2*(11,8/0,5)</t>
  </si>
  <si>
    <t>4</t>
  </si>
  <si>
    <t>Vodorovné konstrukce</t>
  </si>
  <si>
    <t>447 11-1 Podkroví a stropy opláštěné sádrokartonovými deskami, bez záklopu</t>
  </si>
  <si>
    <t>s úpravou rohů, koutů a hran konstrukcí, přebroušení a tmelení spár,</t>
  </si>
  <si>
    <t>447 11-13 nosná konstrukce z profilů CD</t>
  </si>
  <si>
    <t>447113121RZ1</t>
  </si>
  <si>
    <t>...1x deska, tloušťky 12,5 mm, standard, bez dodávky a montáže izolace</t>
  </si>
  <si>
    <t>m2</t>
  </si>
  <si>
    <t>nastavení SDK stř oken : 18*(2*(0,8*1,2)*0,2)</t>
  </si>
  <si>
    <t>61</t>
  </si>
  <si>
    <t>Upravy povrchů vnitřní</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</si>
  <si>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</si>
  <si>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</si>
  <si>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</si>
  <si>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</si>
  <si>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ochrana vnitřích prostor podkroví</t>
  </si>
  <si>
    <t>stř. okna v podkroví : 18*(2,5*2 + 2*2,5*(2,0*0,5)/2)</t>
  </si>
  <si>
    <t>612 42-1 Oprava vnitřních vápenných omítek stěn</t>
  </si>
  <si>
    <t>612421331R00</t>
  </si>
  <si>
    <t>...v množství opravované plochy přes 10 do 30 %,  štukových</t>
  </si>
  <si>
    <t>Včetně pomocného pracovního lešení o výšce podlahy do 1900 mm a pro zatížení do 1,5 kPa.</t>
  </si>
  <si>
    <t>půd stěny : 2*(2*(12,7*4,9/2))</t>
  </si>
  <si>
    <t>zd. komíny : 2*(2*(1,65+0,45)*4,5)</t>
  </si>
  <si>
    <t>62</t>
  </si>
  <si>
    <t>Úpravy povrchů vnější</t>
  </si>
  <si>
    <t>622 45-4 Oprava vnějších omítek cementových</t>
  </si>
  <si>
    <t>622454321R00</t>
  </si>
  <si>
    <t>...v množství opravované plochy přes 10  do 30 % , štukových hlazených ocelovým hladítkem</t>
  </si>
  <si>
    <t>římsa : (2*44,7 + 2*14,7 + 2*2,7)*(0,5+0,5)</t>
  </si>
  <si>
    <t>zd. komíny : 2*(2*(1,65+0,45)*1,2)</t>
  </si>
  <si>
    <t>94</t>
  </si>
  <si>
    <t>Lešení a stavební výtahy</t>
  </si>
  <si>
    <t>941 95-5 Lešení lehké pracovní pomocné</t>
  </si>
  <si>
    <t>941955003R00</t>
  </si>
  <si>
    <t>...Lešení lehké pomocné, výška podlahy do 2,5 m</t>
  </si>
  <si>
    <t>800-3</t>
  </si>
  <si>
    <t>půd stěny : 4*12,7*0,6</t>
  </si>
  <si>
    <t>zd. komíny : 2*(2*(1,65+0,45)*0,6)</t>
  </si>
  <si>
    <t>944 94-11 Ochranné zábradlí</t>
  </si>
  <si>
    <t>944941101R00</t>
  </si>
  <si>
    <t>...Ochranné zábradlí vnější trubkové,odklon do 15 st.</t>
  </si>
  <si>
    <t>m</t>
  </si>
  <si>
    <t>krytina - okap : (2*44,7 + 2*14,7 + 2*2,7)</t>
  </si>
  <si>
    <t>949 94-11 Výsuvná šplhací plošina</t>
  </si>
  <si>
    <t>se zdvihem motorickým a s veškerým příslušenstvím, s jedním podvozkem a s jedním stožárem,</t>
  </si>
  <si>
    <t>949941101R00</t>
  </si>
  <si>
    <t>...Stavební výtah nákladní, pronájem, nosnost 500-800 kg</t>
  </si>
  <si>
    <t>den</t>
  </si>
  <si>
    <t>Provoz mechanizmu včetně sestavení, rozebrání, přestavění i kotvení stožáru.</t>
  </si>
  <si>
    <t>949 94-21 Hydraulická zvedací plošina</t>
  </si>
  <si>
    <t>včetně obsluhy instalovaná na automobilovém podvozku,</t>
  </si>
  <si>
    <t>949942101R00</t>
  </si>
  <si>
    <t>...Nájem za hydraulickou zvedací plošinu, H do 27 m</t>
  </si>
  <si>
    <t>h</t>
  </si>
  <si>
    <t>95</t>
  </si>
  <si>
    <t>Dokončovací konstrukce na pozemních stavbách</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</si>
  <si>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</si>
  <si>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</si>
  <si>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</si>
  <si>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...Vyčištění budov o výšce podlaží do 4 m</t>
  </si>
  <si>
    <t>vyčištění půdních prostorů</t>
  </si>
  <si>
    <t>půda : 607,85</t>
  </si>
  <si>
    <t>96</t>
  </si>
  <si>
    <t>Bourání konstrukcí</t>
  </si>
  <si>
    <t>962 03-2 Bourání zdiva nadzákladového cihelného</t>
  </si>
  <si>
    <t>nebo vybourání otvorů průřezové plochy přes 4 m2 ve zdivu nadzákladovém, včetně pomocného lešení o výšce podlahy do 1900 mm a pro zatížení do 1,5 kPa  (150 kg/m2)</t>
  </si>
  <si>
    <t>962032231R00</t>
  </si>
  <si>
    <t>...Bourání zdiva z cihel pálených na MVC</t>
  </si>
  <si>
    <t>801-3</t>
  </si>
  <si>
    <t>poškozená atika : 2*(11,3*(0,5+0,15)/2)*0,5</t>
  </si>
  <si>
    <t>D96</t>
  </si>
  <si>
    <t>Přesuny suti a vybouraných hmot</t>
  </si>
  <si>
    <t>979 01-7 Svislé přemístění suti k místu nakládky</t>
  </si>
  <si>
    <t>nebo vybouraných hmot nošením nebo přehazováním k místu nakládky přístupnému normálním dopravním prostředkům</t>
  </si>
  <si>
    <t>979017111R00</t>
  </si>
  <si>
    <t>Svislé přemístění suti nošením na H do 3,5 m</t>
  </si>
  <si>
    <t>t</t>
  </si>
  <si>
    <t>800-2</t>
  </si>
  <si>
    <t>S naložením suti nebo vybouraných hmot do dopravního prostředku a na jejich vyložením, popřípadě přeložením na normální dopravní prostředek.</t>
  </si>
  <si>
    <t xml:space="preserve">Demontážní hmotnosti z položek s pořadovými čísly: : </t>
  </si>
  <si>
    <t xml:space="preserve">12,23,43,44,46,51,59,60,61,62,75,78,90, : </t>
  </si>
  <si>
    <t>Součet: : 27.00851</t>
  </si>
  <si>
    <t>979017191R00</t>
  </si>
  <si>
    <t>Příplatek k přemístění suti za dalších H 3,5 m</t>
  </si>
  <si>
    <t>979082212R00</t>
  </si>
  <si>
    <t>Vodorovná doprava suti po suchu do 50 m</t>
  </si>
  <si>
    <t>979 08-70 Odvoz na skládku demontovaných konstrukcí</t>
  </si>
  <si>
    <t>979087011R00</t>
  </si>
  <si>
    <t>...Odvoz konstrukcí z AZC na skládku do 1 km</t>
  </si>
  <si>
    <t>801-5</t>
  </si>
  <si>
    <t>979087018R00</t>
  </si>
  <si>
    <t>...Odvoz na skládku  AZC, příplatek za dalších 5 km</t>
  </si>
  <si>
    <t>Součet: : 54.01701</t>
  </si>
  <si>
    <t>979 08-4 Poplatek za skládku</t>
  </si>
  <si>
    <t>979990201R00</t>
  </si>
  <si>
    <t>...Poplatek za skládku suti -azbestocementové výrobky</t>
  </si>
  <si>
    <t>99</t>
  </si>
  <si>
    <t>Staveništní přesun hmot</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</si>
  <si>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</si>
  <si>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</si>
  <si>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</si>
  <si>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...výšky přes 6 do 12 m</t>
  </si>
  <si>
    <t xml:space="preserve">Hmotnosti z položek s pořadovými čísly: : </t>
  </si>
  <si>
    <t xml:space="preserve">1,3,4,5,6,7,8,11,12, : </t>
  </si>
  <si>
    <t>Součet: : 14.22747</t>
  </si>
  <si>
    <t>712</t>
  </si>
  <si>
    <t>Živičné krytiny</t>
  </si>
  <si>
    <t>712 34 Povlakové krytiny střech do 10° pásy přitavením</t>
  </si>
  <si>
    <t>712341559RT1</t>
  </si>
  <si>
    <t>...v celé ploše, 1 vrstva, bez dodávky pásu</t>
  </si>
  <si>
    <t>800-711</t>
  </si>
  <si>
    <t>plochá střecha : ((11,8*43,7 - 2,7*5,0) + (2*11,8 + 42,7 + 2*2,7)*0,5)</t>
  </si>
  <si>
    <t>62852251R</t>
  </si>
  <si>
    <t>pás izolační z modifikovaného asfaltu natavitelný; nosná vložka polyesterové rouno; horní strana jemný minerální posyp; spodní strana PE fólie; tl. 4,0 mm</t>
  </si>
  <si>
    <t>SPCM</t>
  </si>
  <si>
    <t>plochá střecha : 1,1*((11,8*43,7 - 2,7*5,0) + (2*11,8 + 42,7 + 2*2,7)*0,5)</t>
  </si>
  <si>
    <t>998 71-2 Přesun hmot pro povlakové krytiny</t>
  </si>
  <si>
    <t>50 m vodorovně měřeno od těžiště půdorysné plochy skládky do těžiště půdorysné plochy objektu</t>
  </si>
  <si>
    <t>998712102R00</t>
  </si>
  <si>
    <t>...v objektech výšky přes 6 do 12 m</t>
  </si>
  <si>
    <t xml:space="preserve">20,21, : </t>
  </si>
  <si>
    <t>Součet: : 2.91063</t>
  </si>
  <si>
    <t>713</t>
  </si>
  <si>
    <t>Izolace tepelné</t>
  </si>
  <si>
    <t>713 10 Odstranění tepelné izolace z desek</t>
  </si>
  <si>
    <t>713 10-3 minerálních</t>
  </si>
  <si>
    <t>713100832R00</t>
  </si>
  <si>
    <t>...tloušťky do 200 mm</t>
  </si>
  <si>
    <t>800-713</t>
  </si>
  <si>
    <t>volně ložené, bez kotev</t>
  </si>
  <si>
    <t>stávající izolace stropu podkroví : (2*6,75*16,15 + 15,9*4,0)</t>
  </si>
  <si>
    <t>713 11 Montáž tepelné izolace stropů</t>
  </si>
  <si>
    <t>713111111RT2</t>
  </si>
  <si>
    <t>...Izolace tepelné stropů vrchem kladené volně, 2 vrstvy - materiál ve specifikaci</t>
  </si>
  <si>
    <t>izolace stropu : (2*6,75*16,15 + 15,9*4,0)</t>
  </si>
  <si>
    <t>63151377.AX01</t>
  </si>
  <si>
    <t>Deska z minerální plsti tl. 160 mm ; lambda  0,037 W/mK</t>
  </si>
  <si>
    <t>63151376.AX01</t>
  </si>
  <si>
    <t>Deska z minerální plsti tl. 140 mm ; lambda  0,037 W/mK</t>
  </si>
  <si>
    <t>713 19 Izolace tepelné běžných konstrukcí - doplňky</t>
  </si>
  <si>
    <t>713191100R00</t>
  </si>
  <si>
    <t>...Položení separační fólie</t>
  </si>
  <si>
    <t>69310658R</t>
  </si>
  <si>
    <t>Textilie netkaná pestrá 300g/m2 š. 200 cm</t>
  </si>
  <si>
    <t>izolace stropu : 1,1*(2*6,75*16,15 + 15,9*4,0)/2,0</t>
  </si>
  <si>
    <t>713 14 Montáž tepelné izolace střech na plný podklad</t>
  </si>
  <si>
    <t>713141125R00</t>
  </si>
  <si>
    <t>...desky, na lepidlo</t>
  </si>
  <si>
    <t>nadkrokevní izolace podkroví : (1,22*(14,7*20,05 - 6,75*16,15) - 18*0,8*1,2)</t>
  </si>
  <si>
    <t>63151351X01</t>
  </si>
  <si>
    <t>Trámek izolační konstrukční minerální vlákno; rovná hrana; tl. 200,0 mm ; lambda 0,044 W/m . K</t>
  </si>
  <si>
    <t>nadkrokevní izolace podkroví : (1,22*(14,7*20,05 - 6,75*16,15) - 18*0,8*1,2)/(0,6+0,1)</t>
  </si>
  <si>
    <t>63151555X01</t>
  </si>
  <si>
    <t>Deska miner. střešní, vícevrstvá; minerální vlákno; tl. 100,0 mm; lambda 0,030 W/m . K</t>
  </si>
  <si>
    <t>nadkrokevní izolace podkroví : 2*(1,22*(14,7*20,05 - 6,75*16,15) - 18*0,8*1,2)*(0,6+0)/(0,6+0,1)</t>
  </si>
  <si>
    <t>31148755X01</t>
  </si>
  <si>
    <t>Kotvy pro izolační trámce</t>
  </si>
  <si>
    <t>nadkrokevní izolace podkroví : 1,1*(1,22*(14,7*20,05 - 6,75*16,15) - 18*0,8*1,2)/(0,6+0,1)/1,0</t>
  </si>
  <si>
    <t>plochá střecha : (11,8*42,7 - 2,7*5,0)</t>
  </si>
  <si>
    <t>2837667901X01</t>
  </si>
  <si>
    <t>Dílec střešní kašír EPS 150 S St. tl.220 mm, lambda  0,036 W/mK</t>
  </si>
  <si>
    <t>plochá střecha : 1,1*(11,8*42,7 - 2,7*5,0)/2,0</t>
  </si>
  <si>
    <t>713 14-1 montáž parozábrany na plný podklad</t>
  </si>
  <si>
    <t>713141221RK4</t>
  </si>
  <si>
    <t>...plochých střech, včetně dodávky materiálu</t>
  </si>
  <si>
    <t>998 71-3 Přesun hmot pro izolace tepelné</t>
  </si>
  <si>
    <t>50 m vodorovně</t>
  </si>
  <si>
    <t>998713102R00</t>
  </si>
  <si>
    <t>...v objektech výšky do 12 m</t>
  </si>
  <si>
    <t xml:space="preserve">25,26,28,29,30,31,33,34,36,37, : </t>
  </si>
  <si>
    <t>Součet: : 18.49100</t>
  </si>
  <si>
    <t>721</t>
  </si>
  <si>
    <t>Vnitřní kanalizace</t>
  </si>
  <si>
    <t>721 27 Ventilační hlavice</t>
  </si>
  <si>
    <t>721273200RT3</t>
  </si>
  <si>
    <t>...Souprava ventilační střešní, souprava větrací hlavice PP DN 100</t>
  </si>
  <si>
    <t>800-721</t>
  </si>
  <si>
    <t>nahrazení ventilačních hlavic kanalizace</t>
  </si>
  <si>
    <t>762</t>
  </si>
  <si>
    <t>Konstrukce tesařské</t>
  </si>
  <si>
    <t>763 61 Opláštění dřevostaveb z aglomerovaných desek</t>
  </si>
  <si>
    <t>vč. dodávky a montáže spojovacího materiálu.</t>
  </si>
  <si>
    <t>763614211R00</t>
  </si>
  <si>
    <t>...Podlahy z desek nad tl.18 mm, na sraz, přibíjením</t>
  </si>
  <si>
    <t>800-763</t>
  </si>
  <si>
    <t>lávka : (42,7 + 10,2)*0,9</t>
  </si>
  <si>
    <t>60725016R</t>
  </si>
  <si>
    <t>Deska dřevoštěpková tl. 22 mm</t>
  </si>
  <si>
    <t>762 08 Zvláštní výkony</t>
  </si>
  <si>
    <t>762 08-8 zakrývání rozpracovaných tesařských konstrukcí těžkou plachtou na ochranu před srážkovou vodou, včetně odstranění</t>
  </si>
  <si>
    <t>762088113R00</t>
  </si>
  <si>
    <t>...Zakrývání provizorní plachtou 12x15m,vč.odstranění</t>
  </si>
  <si>
    <t>800-762</t>
  </si>
  <si>
    <t>Zakrývání rozpracovaných tesařských konstrukcí těžkou plachtou na ochranu před srážkovou vodou.</t>
  </si>
  <si>
    <t>krytina : 1,1*1,22*669,85/(12*15)</t>
  </si>
  <si>
    <t>762 35-8 Demontáž nadstřešních konstrukcí</t>
  </si>
  <si>
    <t>762 35-82 střešních vikýřů, světlíků z řeziva průřezu do 120 cm2</t>
  </si>
  <si>
    <t>762354804R00</t>
  </si>
  <si>
    <t>...Demontáž střeš.vikýřů, sklon střechy nad 15°</t>
  </si>
  <si>
    <t>762 33-8 Demontáž vázaných konstrukcí krovů</t>
  </si>
  <si>
    <t>762331812R00</t>
  </si>
  <si>
    <t>...Demontáž konstrukcí krovů z hranolů do 224 cm2</t>
  </si>
  <si>
    <t>nahrazení přístupných a zároveň poškozených tesařských konstrukcí v rozsahu 30%</t>
  </si>
  <si>
    <t xml:space="preserve">nahrazení přístupných prvků krovu z 30% : </t>
  </si>
  <si>
    <t>krokev 12/16 : 0,3*1,22*((2*25+7)*7,35 + 4*(6,4+5,5+4,5+3,6+2,7+1,8+0,9)+2*(6,9+6,2+5,3 + 0,9+1,8+2,6+2,1+1,0 + 1,0+2,0) + 4,4 + 3,1)</t>
  </si>
  <si>
    <t>nárožní kokev 12/18 : 0,3*1,16*(4*10,4+4*4,3)</t>
  </si>
  <si>
    <t>762 33 Vázané konstrukce krovů</t>
  </si>
  <si>
    <t>762 33-1 montáž</t>
  </si>
  <si>
    <t>762332120R00</t>
  </si>
  <si>
    <t>...Montáž vázaných krovů pravidelných do 224 cm2</t>
  </si>
  <si>
    <t>762331813R00</t>
  </si>
  <si>
    <t>...Demontáž konstrukcí krovů z hranolů do 288 cm2</t>
  </si>
  <si>
    <t>vzpěra 15/17 : 0,3*(2*5*7,5)</t>
  </si>
  <si>
    <t>vaznice 16/18 : 0,3*(2*5,9+4*15,5+2*3,8)</t>
  </si>
  <si>
    <t>pozednice 18/16 : 0,3*(2*43,3+2*13,2+2*2,9)</t>
  </si>
  <si>
    <t>762332130R00</t>
  </si>
  <si>
    <t>...Montáž vázaných krovů pravidelných do 288 cm2</t>
  </si>
  <si>
    <t>vyrovnání mimo nadkrok. izol : 1,22*(14*13*3,3 + 2*3,3 + 4*1,4 + 4*2,6 + 2*13,4 + 2*12,5 + 11,6 + 2*0,9 + 2*1,8 + 2*2,7 + 4*2,0 + 4*1,0 + 3,0)</t>
  </si>
  <si>
    <t>vyrovnání mimo nadkrok. izol : (1,16*(4*4,2 + 4*4,5))</t>
  </si>
  <si>
    <t/>
  </si>
  <si>
    <t>60515242X01</t>
  </si>
  <si>
    <t>Hranol SM/JD 1 12x20 délka 300-600 cm</t>
  </si>
  <si>
    <t>vyrovnání mimo nadkrok. izol : 1,22*(14*13*3,3 + 2*3,3 + 4*1,4 + 4*2,6 + 2*13,4 + 2*12,5 + 11,6 + 2*0,9 + 2*1,8 + 2*2,7 + 4*2,0 + 4*1,0 + 3,0)*0,12*0,20</t>
  </si>
  <si>
    <t>60515254X01</t>
  </si>
  <si>
    <t>Hranol SM/JD 1 12x22 délka 300-600 cm</t>
  </si>
  <si>
    <t>vyrovnání mimo nadkrok. izol : (1,16*(4*4,2 + 4*4,5))*0,12*0,22</t>
  </si>
  <si>
    <t>60515254X06</t>
  </si>
  <si>
    <t>Hranol SM/JD 1 délka 300-600 cm</t>
  </si>
  <si>
    <t>krokev 12/16 : 0,3*1,22*((2*25+7)*7,35 + 4*(6,4+5,5+4,5+3,6+2,7+1,8+0,9)+2*(6,9+6,2+5,3 + 0,9+1,8+2,6+2,1+1,0 + 1,0+2,0) + 4,4 + 3,1)*0,12*0,16</t>
  </si>
  <si>
    <t>nárožní kokev 12/18 : 0,3*1,16*(4*10,4+4*4,3)*0,12*0,18</t>
  </si>
  <si>
    <t>vzpěra 15/17 : 0,3*(2*5*7,5)*0,15*0,17</t>
  </si>
  <si>
    <t>vaznice 16/18 : 0,3*(2*5,9+4*15,5+2*3,8)*0,16*0,18</t>
  </si>
  <si>
    <t>pozednice 18/16 : 0,3*(2*43,3+2*13,2+2*2,9)*0,18*0,16</t>
  </si>
  <si>
    <t>762 34-8 Demontáž bednění a laťování</t>
  </si>
  <si>
    <t>762342811R00</t>
  </si>
  <si>
    <t>...Demontáž laťování střech, rozteč latí do 22 cm</t>
  </si>
  <si>
    <t>laťování : 1,22*669,85</t>
  </si>
  <si>
    <t>762 34 Bednění a laťování</t>
  </si>
  <si>
    <t>762 34-1 montáž</t>
  </si>
  <si>
    <t>762 34-12 laťování střech o sklonu do 60° při vzdálenost latí</t>
  </si>
  <si>
    <t>762342202R00</t>
  </si>
  <si>
    <t>...Montáž laťování střech, vzdálenost latí do 22 cm</t>
  </si>
  <si>
    <t>bednění atiky : 2*11,3*0,5</t>
  </si>
  <si>
    <t>762342204R00</t>
  </si>
  <si>
    <t>...Montáž laťování střech, svislé, vzdálenost 100 cm</t>
  </si>
  <si>
    <t>60517102R</t>
  </si>
  <si>
    <t>Lať SM/JD 1 pod 25 cm2 délka 200-399 cm</t>
  </si>
  <si>
    <t>laťování : 1,22*669,85/0,21*(0,04*0,06)</t>
  </si>
  <si>
    <t>laťování : 1,22*669,85/1,0*(0,04*0,06)</t>
  </si>
  <si>
    <t>bednění atiky : 2*11,3*3*(0,04*0,06)</t>
  </si>
  <si>
    <t>762 34-11 bednění</t>
  </si>
  <si>
    <t>762341630R00</t>
  </si>
  <si>
    <t xml:space="preserve">...štítových okapových říms, krajnic, závětrných prken, a žaluzií ve spádu nebo rovnoběžně s okapem z fdesek tvrdých tloušťky do 8 mm </t>
  </si>
  <si>
    <t>bednění okapů : (2*44,7 + 2*14,7 + 2*2,7)*0,3</t>
  </si>
  <si>
    <t>762 79 Spojovací a ochranné prostředky</t>
  </si>
  <si>
    <t>762795000R00</t>
  </si>
  <si>
    <t>...Spojovací prostředky pro vázané konstrukce</t>
  </si>
  <si>
    <t>bednění atiky : 2*11,3*0,5*0,022</t>
  </si>
  <si>
    <t>bednění okapů : (2*44,7 + 2*14,7 + 2*2,7)*0,3*0,022</t>
  </si>
  <si>
    <t>998 76 Přesun hmot pro konstrukce tesařské</t>
  </si>
  <si>
    <t>998762102R00</t>
  </si>
  <si>
    <t xml:space="preserve">40,41,42,45,47,48,49,50,54,56,57, : </t>
  </si>
  <si>
    <t>Součet: : 26.23814</t>
  </si>
  <si>
    <t>764</t>
  </si>
  <si>
    <t>Konstrukce klempířské</t>
  </si>
  <si>
    <t>764 21-15 Demontáž žlabů</t>
  </si>
  <si>
    <t>764352821R00</t>
  </si>
  <si>
    <t>...Demontáž žlabů půlkruh. rovných, rš 500 mm, do 45°</t>
  </si>
  <si>
    <t>800-764</t>
  </si>
  <si>
    <t>plochá střecha : 42,7</t>
  </si>
  <si>
    <t>764 21-12 Demontáž oplechování</t>
  </si>
  <si>
    <t>764322841R00</t>
  </si>
  <si>
    <t>...Demontáž oplechování okapů, TK, rš 500 mm, do 45°</t>
  </si>
  <si>
    <t>764 21-19 Demontáž ostatních prvků střešních</t>
  </si>
  <si>
    <t>764392851R00</t>
  </si>
  <si>
    <t>...Demontáž úžlabí, rš 660 mm, sklon do 45°</t>
  </si>
  <si>
    <t>krytina - úžlabí : 2*1,16*4,23</t>
  </si>
  <si>
    <t>764 21-23 Demontáž oplechování zdí a nadezdívek</t>
  </si>
  <si>
    <t>764430850R00</t>
  </si>
  <si>
    <t>...Demontáž oplechování zdí,rš 600 mm</t>
  </si>
  <si>
    <t>pův atika : 2*(11,8)</t>
  </si>
  <si>
    <t>764 01-19 Ostatní střešní prvky z pozinkovaného plechu</t>
  </si>
  <si>
    <t>764 01-191 výroba a montáž</t>
  </si>
  <si>
    <t>764392250R00</t>
  </si>
  <si>
    <t>...Úžlabí z Pz plechu, rš 660 mm</t>
  </si>
  <si>
    <t>764 01-12 Oplechování říms a okapů z pozinkovaného plechu</t>
  </si>
  <si>
    <t>764 01-121 výroba a montáž oplechování, včetně zhotovení rohů, spojů a dilatací</t>
  </si>
  <si>
    <t>764322250R00</t>
  </si>
  <si>
    <t>...Oplechování okapů Pz, tvrdá krytina, rš 660 mm</t>
  </si>
  <si>
    <t>764 01-15 Žlaby z pozinkovaného plechu</t>
  </si>
  <si>
    <t>764 01-151 výroba a montáž žlabů včetně háků, čel, rohů, rovných hrdel a dilatací</t>
  </si>
  <si>
    <t>764352207R00</t>
  </si>
  <si>
    <t>...Žlaby z Pz plechu podokapní půlkruhové, rš 500 mm</t>
  </si>
  <si>
    <t>764 01-13 Lemování z pozinkovaného plechu</t>
  </si>
  <si>
    <t>764 01-133 výroba a montáž lemování komínů, zděných ventilací a jiných střešních proniků, s lištami</t>
  </si>
  <si>
    <t>764339230R00</t>
  </si>
  <si>
    <t>...na hladké krytině, v ploše</t>
  </si>
  <si>
    <t>komíny : (4+1)*(0,6*0,9 + pi*0,25*0,3)</t>
  </si>
  <si>
    <t>zd. komíny : 2*(2*(1,65+0,45)*(0,3+0,3))</t>
  </si>
  <si>
    <t>764 01-131 výroba a montáž lemování zdí</t>
  </si>
  <si>
    <t>764333230R00</t>
  </si>
  <si>
    <t>...na plochých střechách včetně rohů, spojů, lišt a dilatací, rš 330 mm</t>
  </si>
  <si>
    <t>plochá střecha : ((0 + 42,7 + 2*2,7))</t>
  </si>
  <si>
    <t>764 01-23 Oplechování zdí a nadezdívek z pozinkovaného plechu</t>
  </si>
  <si>
    <t>včetně rohů</t>
  </si>
  <si>
    <t>764 01-231 výroba a montáž</t>
  </si>
  <si>
    <t>764430250R00</t>
  </si>
  <si>
    <t>...rš 600 mm</t>
  </si>
  <si>
    <t>764 01-14 Ostatní kusové prvky z pozinkovaného plechu</t>
  </si>
  <si>
    <t>764 01-148 montáž</t>
  </si>
  <si>
    <t>764348291R00</t>
  </si>
  <si>
    <t>...Montáž zachytače sněhu Pz, lopatkového</t>
  </si>
  <si>
    <t>včetně spojovacích prostředků.</t>
  </si>
  <si>
    <t>55351420X01</t>
  </si>
  <si>
    <t>Sněhový zachytávač</t>
  </si>
  <si>
    <t>764323240R00</t>
  </si>
  <si>
    <t>...okapů na střechách s živičnou krytinou a podkladním plechem, rš 400 mm</t>
  </si>
  <si>
    <t>60725009R</t>
  </si>
  <si>
    <t>Deska dřevoštěpková OSB 3 N tl. 10 mm</t>
  </si>
  <si>
    <t>plochá střecha : 42,7*0,25</t>
  </si>
  <si>
    <t>60725017R</t>
  </si>
  <si>
    <t>Deska dřevoštěpková OSB 3 N tl. 25 mm</t>
  </si>
  <si>
    <t>998 76-4 Přesun hmot pro konstrukce klempířské</t>
  </si>
  <si>
    <t>998764102R00</t>
  </si>
  <si>
    <t xml:space="preserve">63,64,65,66,67,68,69,70,71,72,73, : </t>
  </si>
  <si>
    <t>Součet: : 2.41625</t>
  </si>
  <si>
    <t>765</t>
  </si>
  <si>
    <t>Krytiny tvrdé</t>
  </si>
  <si>
    <t>765 32 Demontáž vláknocementové krytiny</t>
  </si>
  <si>
    <t>765321850R00</t>
  </si>
  <si>
    <t>...Demontáž vláknocem.čtverců, pro použití,na bednění</t>
  </si>
  <si>
    <t>800-765</t>
  </si>
  <si>
    <t>Položka neobsahuje náklady na zajištění prostředí a osob proti kontaminaci azbestovými částicemi.</t>
  </si>
  <si>
    <t>krytina : 1,22*669,85</t>
  </si>
  <si>
    <t>765 32-9 příplatek k ceně</t>
  </si>
  <si>
    <t>765321890R00</t>
  </si>
  <si>
    <t>...Příplatek za sklon přes 30 do 45°, k použití</t>
  </si>
  <si>
    <t>765321894R00</t>
  </si>
  <si>
    <t>...Příplatek za ochr. pomůcky a zajištění prostředí při práci s AC prvky</t>
  </si>
  <si>
    <t>765328851R00</t>
  </si>
  <si>
    <t>...Dem.hřebenů a nároží vláknocem.,kryt. hl., použití</t>
  </si>
  <si>
    <t>krytina - hřeben : (29,95 + 2,75)</t>
  </si>
  <si>
    <t>krytina - nároží : 1,16*(2*4,23 + 4*10,36)</t>
  </si>
  <si>
    <t>765328890R00</t>
  </si>
  <si>
    <t>krytina - nároží : 1,22*(2*4,23 + 4*10,36)</t>
  </si>
  <si>
    <t>765328894R00</t>
  </si>
  <si>
    <t>765 32-1 Krytina vláknocementová,  čtverci nebo šablonami</t>
  </si>
  <si>
    <t>765322611RT1</t>
  </si>
  <si>
    <t>...Krytina vláknocementová složitá, na latě, jednoduché krytí, čtvercová</t>
  </si>
  <si>
    <t>Dodávka a montáž krytiny a spojovacích prostředků.</t>
  </si>
  <si>
    <t>765322690R00</t>
  </si>
  <si>
    <t>...Příplatek za sklon přes 30 do 45°</t>
  </si>
  <si>
    <t>765322703RT1</t>
  </si>
  <si>
    <t>...Ventilační hlavice, plast, ventilační hlavice pro šablony a obdélníky</t>
  </si>
  <si>
    <t>Dodávka a montáž ventilačního prostupu a spojovacích prostředků.</t>
  </si>
  <si>
    <t>Větrací hlavice osazeny po 2,0 m podál hřebene střechy i podél okapu.</t>
  </si>
  <si>
    <t>krytina - hřeben : 2*32/2,0</t>
  </si>
  <si>
    <t>krytina - žlab : 124/2,0</t>
  </si>
  <si>
    <t>765322715R00</t>
  </si>
  <si>
    <t>...Výlez na střechu, s povrchovou úpravou</t>
  </si>
  <si>
    <t>Dodávka a montáž výlezu na střechu a spojovacích prostředků.</t>
  </si>
  <si>
    <t>765 32-2 Krytina z vláknocementových vlnovek</t>
  </si>
  <si>
    <t>765328522RT1</t>
  </si>
  <si>
    <t>...Hřeben vláknocementový, univerzální větrací systém, hřebenáč kónický 480 x 230 mm, 2,5 kusu/m</t>
  </si>
  <si>
    <t>Dodávka a montáž hřebenáče, větracího pásu a spojovacích prostředků.</t>
  </si>
  <si>
    <t>765328661RT2</t>
  </si>
  <si>
    <t>...Nároží vláknocementové, střechy ze šablon i z obdélníků, hřebenáč kónický 480 x 230 mm, 2,5 kusu/m</t>
  </si>
  <si>
    <t>Dodávka a montáž hřebenáče, nárožní latě a spojovacích prostředků.</t>
  </si>
  <si>
    <t>765 90-1 Fólie parotěsné a difúzní</t>
  </si>
  <si>
    <t>765 90-12 Fólie podstřešní difuzní</t>
  </si>
  <si>
    <t>765799311RO4</t>
  </si>
  <si>
    <t>...Montáž fólie na krokve přibitím s přelepením spojů, včetně fólie izolační střešní pojistná, hydroizolační; paropropustná; plošná hmotnost 140 g/m2; PE</t>
  </si>
  <si>
    <t>Dodávka a montáž fólie, spojovací pásky včetně spojovacích prostředků.</t>
  </si>
  <si>
    <t>765 79-9 Montáž ostatních konstrukcí na střeše</t>
  </si>
  <si>
    <t>765799315R00</t>
  </si>
  <si>
    <t>...Příplatek za sklon od 30° do 45°</t>
  </si>
  <si>
    <t>998 76-5 Přesun hmot pro krytiny tvrdé</t>
  </si>
  <si>
    <t>998765102R00</t>
  </si>
  <si>
    <t xml:space="preserve">81,83,84,85,86,87, : </t>
  </si>
  <si>
    <t>Součet: : 12.41293</t>
  </si>
  <si>
    <t>766</t>
  </si>
  <si>
    <t>Konstrukce truhlářské</t>
  </si>
  <si>
    <t>764 21-16 Demontáž střešních otvorů</t>
  </si>
  <si>
    <t>764362811R00</t>
  </si>
  <si>
    <t>...střešních oken a poklopů, na krytině hladké a drážkové, sklonu přes 30 do 45°</t>
  </si>
  <si>
    <t>766 62-2 Montáž střešních oken</t>
  </si>
  <si>
    <t>766624043R00</t>
  </si>
  <si>
    <t>...rozměru 78/140 - 160 cm</t>
  </si>
  <si>
    <t>800-766</t>
  </si>
  <si>
    <t>61140254.AX01</t>
  </si>
  <si>
    <t>Okno střešní š. 80 x v.140 cm kyvné; křídlo a rám dřevo; oplechování lak. hliník; ovládání ruční, Uokna 1,40 W/m2K; ventilační klapka; barva transparentní</t>
  </si>
  <si>
    <t>61140284.AX01</t>
  </si>
  <si>
    <t>Lemování pro střešní 80x140 cm okno lakovaný hliník; střešní krytina profilová;, max. výška profilu 120 mm</t>
  </si>
  <si>
    <t>766624052X01</t>
  </si>
  <si>
    <t>Demontáž půdního výlezu</t>
  </si>
  <si>
    <t>766 23 Montáž schodů</t>
  </si>
  <si>
    <t>766231111R00</t>
  </si>
  <si>
    <t>...Montáž stahovacích půdních schodů</t>
  </si>
  <si>
    <t>61250015X01</t>
  </si>
  <si>
    <t>Schody skládací dřevěné 130x70 cm  se zateplením, pož. odolnost EI45 (schodišť. prostor)</t>
  </si>
  <si>
    <t>998 76-6 Přesun hmot pro konstrukce truhlářské</t>
  </si>
  <si>
    <t>998766102R00</t>
  </si>
  <si>
    <t>...v objektech výšky do 6 m</t>
  </si>
  <si>
    <t xml:space="preserve">91,92,93,94,95,96, : </t>
  </si>
  <si>
    <t>Součet: : 0.91316</t>
  </si>
  <si>
    <t>783</t>
  </si>
  <si>
    <t>Nátěry</t>
  </si>
  <si>
    <t>783 78 Nátěry tesařských konstrukcí ochranné</t>
  </si>
  <si>
    <t>protihnilobné, protiplísňové proti ohni a škůdcům</t>
  </si>
  <si>
    <t>783782207R00</t>
  </si>
  <si>
    <t>...Nátěr tesařských konstrukcí Bochemitem FORTE 2x</t>
  </si>
  <si>
    <t>800-783</t>
  </si>
  <si>
    <t>včetně montáže, dodávky a demontáže lešení.</t>
  </si>
  <si>
    <t>vyrovnání mimo nadkrok. izol : 1,22*(14*13*3,3 + 2*3,3 + 4*1,4 + 4*2,6 + 2*13,4 + 2*12,5 + 11,6 + 2*0,9 + 2*1,8 + 2*2,7 + 4*2,0 + 4*1,0 + 3,0)*2*(0,12+0,20)</t>
  </si>
  <si>
    <t>vyrovnání mimo nadkrok. izol : (1,16*(4*4,2 + 4*4,5))*2*(0,12+0,22)</t>
  </si>
  <si>
    <t>laťování : 1,22*669,85/0,21*2*(0,04+0,06)</t>
  </si>
  <si>
    <t>laťování : 1,22*669,85/1,0*2*(0,04+0,06)</t>
  </si>
  <si>
    <t>bednění atiky : 2*11,3*3*2*(0,04+0,06)</t>
  </si>
  <si>
    <t>krokev 12/16 : 0,3*1,22*((2*25+7)*7,35 + 4*(6,4+5,5+4,5+3,6+2,7+1,8+0,9)+2*(6,9+6,2+5,3 + 0,9+1,8+2,6+2,1+1,0 + 1,0+2,0) + 4,4 + 3,1)*(2*0,12+2*0,16)</t>
  </si>
  <si>
    <t>nárožní kokev 12/18 : 0,3*1,16*(4*10,4+4*4,3)*(2*0,12+2*0,18)</t>
  </si>
  <si>
    <t>vzpěra 15/17 : 0,3*(2*5*7,5)*(2*0,15+2*0,17)</t>
  </si>
  <si>
    <t>vaznice 16/18 : 0,3*(2*5,9+4*15,5+2*3,8)*(2*0,16+2*0,18)</t>
  </si>
  <si>
    <t>pozednice 18/16 : 0,3*(2*43,3+2*13,2+2*2,9)*(2*0,18+2*0,16)</t>
  </si>
  <si>
    <t>M21</t>
  </si>
  <si>
    <t>Elektromontáže</t>
  </si>
  <si>
    <t>210 22 Vedení uzemňovací</t>
  </si>
  <si>
    <t>210220101R00</t>
  </si>
  <si>
    <t>Vodiče svodové FeZn D do 10,Al 10,Cu 8 +podpěry</t>
  </si>
  <si>
    <t>demontáž a zpětná montáž hromosvodu na střeše</t>
  </si>
  <si>
    <t>LPS : (12,0+2,5+0,5+9,0+9,0+0,5 + 2*(0,5+9,0+9,0+0,5))</t>
  </si>
  <si>
    <t>210220201R00</t>
  </si>
  <si>
    <t>Tyč jímací s upev. na stř.hřeben do 3 m dl.tyče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</si>
</sst>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1" formatCode="#,##0.00\ _K_č"/>
    <numFmt numFmtId="172" formatCode="#,##0.00000"/>
  </numFmts>
  <fonts count="18"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8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5" fillId="0" borderId="37" xfId="0" applyNumberFormat="1" applyFont="1" applyBorder="1"/>
    <xf numFmtId="4" fontId="5" fillId="0" borderId="11" xfId="0" applyNumberFormat="1" applyFont="1" applyBorder="1"/>
    <xf numFmtId="4" fontId="5" fillId="0" borderId="12" xfId="0" applyNumberFormat="1" applyFont="1" applyBorder="1"/>
    <xf numFmtId="4" fontId="5" fillId="0" borderId="12" xfId="0" applyNumberFormat="1" applyFont="1" applyBorder="1"/>
    <xf numFmtId="4" fontId="5" fillId="0" borderId="12" xfId="0" applyNumberFormat="1" applyFont="1" applyBorder="1" applyAlignment="1"/>
    <xf numFmtId="4" fontId="5" fillId="0" borderId="27" xfId="0" applyNumberFormat="1" applyFont="1" applyBorder="1"/>
    <xf numFmtId="4" fontId="5"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3"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4" fillId="4" borderId="54" xfId="0" applyNumberFormat="1" applyFont="1" applyFill="1" applyBorder="1" applyAlignment="1">
      <alignment horizontal="center" shrinkToFit="1"/>
    </xf>
    <xf numFmtId="0" fontId="6" fillId="4" borderId="23" xfId="0" applyFont="1" applyFill="1" applyBorder="1" applyAlignment="1">
      <alignment vertical="center"/>
    </xf>
    <xf numFmtId="0" fontId="5" fillId="4" borderId="25" xfId="0" applyFont="1" applyFill="1" applyBorder="1" applyAlignment="1">
      <alignment vertical="center"/>
    </xf>
    <xf numFmtId="0" fontId="6" fillId="4" borderId="25" xfId="0" applyFont="1" applyFill="1" applyBorder="1" applyAlignment="1">
      <alignment vertical="center"/>
    </xf>
    <xf numFmtId="0" fontId="6" fillId="4" borderId="59" xfId="0" applyFont="1" applyFill="1" applyBorder="1" applyAlignment="1">
      <alignment vertical="center"/>
    </xf>
    <xf numFmtId="0" fontId="6" fillId="4" borderId="60" xfId="0" applyFont="1" applyFill="1" applyBorder="1" applyAlignment="1">
      <alignment vertical="center"/>
    </xf>
    <xf numFmtId="4" fontId="5" fillId="4" borderId="61" xfId="0" applyNumberFormat="1" applyFont="1" applyFill="1" applyBorder="1" applyAlignment="1">
      <alignment vertical="center" shrinkToFit="1"/>
    </xf>
    <xf numFmtId="0" fontId="14" fillId="0" borderId="0" xfId="0" applyNumberFormat="1" applyFont="1" applyAlignment="1">
      <alignment wrapText="1"/>
    </xf>
    <xf numFmtId="0" fontId="0" fillId="0" borderId="0" xfId="0" applyNumberFormat="1" applyAlignment="1">
      <alignment wrapText="1"/>
    </xf>
    <xf numFmtId="49" fontId="12" fillId="0" borderId="7" xfId="0" applyNumberFormat="1" applyFont="1" applyBorder="1"/>
    <xf numFmtId="49" fontId="12" fillId="0" borderId="7" xfId="0" applyNumberFormat="1" applyFont="1" applyBorder="1"/>
    <xf numFmtId="0" fontId="6" fillId="0" borderId="0" xfId="0" applyFont="1" applyAlignment="1">
      <alignment vertical="top"/>
    </xf>
    <xf numFmtId="0" fontId="12" fillId="0" borderId="0" xfId="0" applyFont="1" applyAlignment="1">
      <alignment vertical="top"/>
    </xf>
    <xf numFmtId="171" fontId="12"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71"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71"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71"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4" fillId="4" borderId="54" xfId="0" applyNumberFormat="1" applyFont="1" applyFill="1" applyBorder="1" applyAlignment="1">
      <alignment horizontal="right"/>
    </xf>
    <xf numFmtId="0" fontId="5" fillId="4" borderId="23" xfId="0" applyFont="1" applyFill="1" applyBorder="1" applyAlignment="1">
      <alignment vertical="center"/>
    </xf>
    <xf numFmtId="0" fontId="12" fillId="4" borderId="25" xfId="0" applyFont="1" applyFill="1" applyBorder="1" applyAlignment="1">
      <alignment vertical="center"/>
    </xf>
    <xf numFmtId="0" fontId="12" fillId="4" borderId="59" xfId="0" applyFont="1" applyFill="1" applyBorder="1" applyAlignment="1">
      <alignment vertical="center"/>
    </xf>
    <xf numFmtId="0" fontId="12" fillId="4" borderId="60" xfId="0" applyFont="1" applyFill="1" applyBorder="1" applyAlignment="1">
      <alignment vertical="center"/>
    </xf>
    <xf numFmtId="4" fontId="5" fillId="4" borderId="61" xfId="0" applyNumberFormat="1" applyFont="1" applyFill="1" applyBorder="1" applyAlignment="1">
      <alignment vertical="center"/>
    </xf>
    <xf numFmtId="0" fontId="5" fillId="0" borderId="0" xfId="0" applyFont="1" applyAlignment="1">
      <alignment horizontal="center" vertical="top"/>
    </xf>
    <xf numFmtId="0" fontId="0" fillId="4" borderId="17" xfId="0" applyFill="1" applyBorder="1" applyAlignment="1">
      <alignment vertical="top"/>
    </xf>
    <xf numFmtId="49" fontId="0" fillId="4" borderId="18" xfId="0" applyNumberFormat="1" applyFill="1" applyBorder="1" applyAlignment="1">
      <alignment vertical="top"/>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70" xfId="0" applyFill="1" applyBorder="1" applyAlignment="1">
      <alignment vertical="top"/>
    </xf>
    <xf numFmtId="0" fontId="0" fillId="4" borderId="71" xfId="0" applyFill="1" applyBorder="1" applyAlignment="1">
      <alignment horizontal="center" vertical="top" shrinkToFit="1"/>
    </xf>
    <xf numFmtId="172"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7" fillId="0" borderId="0" xfId="0" applyFont="1" applyAlignment="1">
      <alignment vertical="top"/>
    </xf>
    <xf numFmtId="0" fontId="16" fillId="0" borderId="0" xfId="0" applyNumberFormat="1" applyFont="1" applyAlignment="1">
      <alignment wrapTex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0" fontId="7" fillId="0" borderId="37" xfId="0" applyNumberFormat="1" applyFont="1" applyBorder="1" applyAlignment="1">
      <alignment vertical="top"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7" fillId="0" borderId="37" xfId="0" applyNumberFormat="1" applyFont="1" applyBorder="1" applyAlignment="1">
      <alignment vertical="top"/>
    </xf>
    <xf numFmtId="0" fontId="0" fillId="4" borderId="42" xfId="0" applyFill="1" applyBorder="1" applyAlignment="1">
      <alignment vertical="top" shrinkToFit="1"/>
    </xf>
    <xf numFmtId="0" fontId="7" fillId="0" borderId="41" xfId="0" applyFont="1" applyBorder="1" applyAlignment="1">
      <alignment vertical="top" shrinkToFit="1"/>
    </xf>
    <xf numFmtId="0" fontId="15" fillId="0" borderId="0" xfId="0" applyNumberFormat="1" applyFont="1" applyBorder="1" applyAlignment="1">
      <alignment vertical="top" wrapText="1" shrinkToFit="1"/>
    </xf>
    <xf numFmtId="172" fontId="0" fillId="4" borderId="42" xfId="0" applyNumberFormat="1" applyFill="1" applyBorder="1" applyAlignment="1">
      <alignment vertical="top" shrinkToFit="1"/>
    </xf>
    <xf numFmtId="172" fontId="7" fillId="0" borderId="41" xfId="0" applyNumberFormat="1" applyFont="1" applyBorder="1" applyAlignment="1">
      <alignment vertical="top" shrinkToFit="1"/>
    </xf>
    <xf numFmtId="172" fontId="15" fillId="0" borderId="0"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39" xfId="0" applyNumberFormat="1" applyFill="1" applyBorder="1" applyAlignment="1">
      <alignment vertical="top" shrinkToFit="1"/>
    </xf>
    <xf numFmtId="4" fontId="7" fillId="5" borderId="41" xfId="0" applyNumberFormat="1" applyFont="1" applyFill="1" applyBorder="1" applyAlignment="1" applyProtection="1">
      <alignment vertical="top" shrinkToFit="1"/>
      <protection locked="0"/>
    </xf>
    <xf numFmtId="4" fontId="7" fillId="0" borderId="41" xfId="0" applyNumberFormat="1" applyFont="1" applyBorder="1" applyAlignment="1">
      <alignment vertical="top" shrinkToFit="1"/>
    </xf>
    <xf numFmtId="4" fontId="7" fillId="0" borderId="37" xfId="0" applyNumberFormat="1" applyFont="1" applyBorder="1" applyAlignment="1">
      <alignment vertical="top" shrinkToFit="1"/>
    </xf>
    <xf numFmtId="4" fontId="15" fillId="0" borderId="0" xfId="0" applyNumberFormat="1" applyFont="1" applyBorder="1" applyAlignment="1">
      <alignment vertical="top" wrapText="1" shrinkToFit="1"/>
    </xf>
    <xf numFmtId="4" fontId="15"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4" fontId="7" fillId="0" borderId="38" xfId="0" applyNumberFormat="1" applyFont="1" applyBorder="1" applyAlignment="1">
      <alignment vertical="top" wrapText="1" shrinkToFit="1"/>
    </xf>
    <xf numFmtId="0" fontId="0" fillId="4" borderId="48" xfId="0" applyFill="1" applyBorder="1" applyAlignment="1">
      <alignment vertical="top"/>
    </xf>
    <xf numFmtId="0" fontId="7" fillId="0" borderId="46" xfId="0" applyFont="1" applyBorder="1" applyAlignment="1">
      <alignment vertical="top"/>
    </xf>
    <xf numFmtId="0" fontId="7" fillId="0" borderId="0" xfId="0" applyNumberFormat="1" applyFont="1" applyBorder="1" applyAlignment="1">
      <alignment vertical="top" wrapText="1" shrinkToFit="1"/>
    </xf>
    <xf numFmtId="172"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0" fillId="4" borderId="74" xfId="0" applyNumberFormat="1" applyFill="1" applyBorder="1" applyAlignment="1">
      <alignment vertical="top" shrinkToFit="1"/>
    </xf>
    <xf numFmtId="4" fontId="7"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0" fontId="0" fillId="4" borderId="32" xfId="0" applyNumberFormat="1" applyFill="1" applyBorder="1" applyAlignment="1">
      <alignment horizontal="left" vertical="top" wrapText="1"/>
    </xf>
    <xf numFmtId="172"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0" borderId="76" xfId="0" applyNumberFormat="1" applyBorder="1" applyAlignment="1">
      <alignment vertical="top"/>
    </xf>
    <xf numFmtId="4" fontId="0" fillId="0" borderId="77" xfId="0" applyNumberFormat="1" applyBorder="1" applyAlignment="1">
      <alignment vertical="top"/>
    </xf>
    <xf numFmtId="0" fontId="7" fillId="0" borderId="23" xfId="0" applyFont="1" applyBorder="1" applyAlignment="1">
      <alignment vertical="top"/>
    </xf>
    <xf numFmtId="0" fontId="7" fillId="0" borderId="24" xfId="0" applyNumberFormat="1" applyFont="1" applyBorder="1" applyAlignment="1">
      <alignment vertical="top"/>
    </xf>
    <xf numFmtId="0" fontId="15" fillId="0" borderId="25" xfId="0" applyNumberFormat="1" applyFont="1" applyBorder="1" applyAlignment="1">
      <alignment vertical="top" wrapText="1" shrinkToFit="1"/>
    </xf>
    <xf numFmtId="172" fontId="15" fillId="0" borderId="25" xfId="0" applyNumberFormat="1" applyFont="1" applyBorder="1" applyAlignment="1">
      <alignment vertical="top" wrapText="1" shrinkToFit="1"/>
    </xf>
    <xf numFmtId="4" fontId="15" fillId="0" borderId="25" xfId="0" applyNumberFormat="1" applyFont="1" applyBorder="1" applyAlignment="1">
      <alignment vertical="top" wrapText="1" shrinkToFit="1"/>
    </xf>
    <xf numFmtId="4" fontId="15" fillId="0" borderId="55" xfId="0" applyNumberFormat="1" applyFont="1" applyBorder="1" applyAlignment="1">
      <alignment vertical="top" wrapText="1" shrinkToFit="1"/>
    </xf>
    <xf numFmtId="4" fontId="7" fillId="0" borderId="24" xfId="0" applyNumberFormat="1" applyFont="1" applyBorder="1" applyAlignment="1">
      <alignment vertical="top" shrinkToFit="1"/>
    </xf>
    <xf numFmtId="4" fontId="7" fillId="0" borderId="78" xfId="0" applyNumberFormat="1" applyFont="1" applyBorder="1" applyAlignment="1">
      <alignment vertical="top" shrinkToFit="1"/>
    </xf>
    <xf numFmtId="0" fontId="6" fillId="4" borderId="59" xfId="0" applyFont="1" applyFill="1" applyBorder="1" applyAlignment="1">
      <alignment vertical="top"/>
    </xf>
    <xf numFmtId="49" fontId="6" fillId="4" borderId="60" xfId="0" applyNumberFormat="1" applyFont="1" applyFill="1" applyBorder="1" applyAlignment="1">
      <alignment vertical="top"/>
    </xf>
    <xf numFmtId="0" fontId="6" fillId="4" borderId="60" xfId="0" applyFont="1" applyFill="1" applyBorder="1" applyAlignment="1">
      <alignment vertical="top"/>
    </xf>
    <xf numFmtId="4" fontId="6" fillId="4" borderId="61" xfId="0" applyNumberFormat="1" applyFont="1" applyFill="1" applyBorder="1" applyAlignment="1">
      <alignment vertical="top"/>
    </xf>
    <xf numFmtId="0" fontId="0" fillId="4" borderId="42" xfId="0" applyNumberFormat="1" applyFill="1" applyBorder="1" applyAlignment="1">
      <alignment horizontal="left" vertical="top" wrapText="1"/>
    </xf>
    <xf numFmtId="0" fontId="7" fillId="0" borderId="41" xfId="0" applyNumberFormat="1" applyFont="1" applyBorder="1" applyAlignment="1">
      <alignment horizontal="left" vertical="top" wrapText="1"/>
    </xf>
    <xf numFmtId="0" fontId="15" fillId="0" borderId="37" xfId="0" applyNumberFormat="1" applyFont="1" applyBorder="1" applyAlignment="1">
      <alignment horizontal="left" vertical="top" wrapText="1"/>
    </xf>
    <xf numFmtId="0" fontId="7" fillId="0" borderId="37" xfId="0" applyNumberFormat="1" applyFont="1" applyBorder="1" applyAlignment="1">
      <alignment horizontal="left" vertical="top" wrapText="1"/>
    </xf>
    <xf numFmtId="0" fontId="15" fillId="0" borderId="24" xfId="0" applyNumberFormat="1" applyFont="1" applyBorder="1" applyAlignment="1">
      <alignment horizontal="left" vertical="top" wrapText="1"/>
    </xf>
    <xf numFmtId="49" fontId="0" fillId="0" borderId="0" xfId="0" applyNumberFormat="1" applyAlignment="1">
      <alignment horizontal="left" vertical="top" wrapText="1"/>
    </xf>
    <xf numFmtId="49" fontId="6" fillId="4" borderId="60" xfId="0" applyNumberFormat="1" applyFont="1" applyFill="1" applyBorder="1" applyAlignment="1">
      <alignment horizontal="left" vertical="top" wrapText="1"/>
    </xf>
    <xf numFmtId="49" fontId="7" fillId="0" borderId="9" xfId="0" applyNumberFormat="1" applyFont="1" applyBorder="1"/>
    <xf numFmtId="0" fontId="7" fillId="0" borderId="43" xfId="0" applyNumberFormat="1" applyFont="1" applyBorder="1" applyAlignment="1">
      <alignment vertical="top" wrapText="1"/>
    </xf>
    <xf numFmtId="0" fontId="7" fillId="0" borderId="44" xfId="0" applyNumberFormat="1" applyFont="1" applyBorder="1" applyAlignment="1">
      <alignment vertical="top" wrapText="1" shrinkToFit="1"/>
    </xf>
    <xf numFmtId="0" fontId="17" fillId="0" borderId="41" xfId="0" applyNumberFormat="1" applyFont="1" applyBorder="1" applyAlignment="1">
      <alignment vertical="top" wrapText="1" shrinkToFit="1"/>
    </xf>
    <xf numFmtId="172" fontId="7" fillId="0" borderId="44" xfId="0" applyNumberFormat="1" applyFont="1" applyBorder="1" applyAlignment="1">
      <alignment vertical="top" wrapText="1" shrinkToFit="1"/>
    </xf>
    <xf numFmtId="172" fontId="17" fillId="0" borderId="41" xfId="0" applyNumberFormat="1" applyFont="1" applyBorder="1" applyAlignment="1">
      <alignment vertical="top" wrapText="1" shrinkToFit="1"/>
    </xf>
    <xf numFmtId="4" fontId="7" fillId="0" borderId="44" xfId="0" applyNumberFormat="1" applyFont="1" applyBorder="1" applyAlignment="1">
      <alignment vertical="top" wrapText="1" shrinkToFit="1"/>
    </xf>
    <xf numFmtId="4" fontId="7" fillId="0" borderId="45" xfId="0" applyNumberFormat="1" applyFont="1" applyBorder="1" applyAlignment="1">
      <alignment vertical="top" wrapText="1" shrinkToFit="1"/>
    </xf>
    <xf numFmtId="0" fontId="6" fillId="4" borderId="59" xfId="0" applyFont="1" applyFill="1" applyBorder="1"/>
    <xf numFmtId="49" fontId="6" fillId="4" borderId="60" xfId="0" applyNumberFormat="1" applyFont="1" applyFill="1" applyBorder="1"/>
    <xf numFmtId="0" fontId="6" fillId="4" borderId="60" xfId="0" applyFont="1" applyFill="1" applyBorder="1"/>
    <xf numFmtId="4" fontId="6" fillId="4" borderId="61" xfId="0" applyNumberFormat="1" applyFont="1" applyFill="1" applyBorder="1"/>
    <xf numFmtId="0" fontId="7" fillId="0" borderId="43" xfId="0" applyNumberFormat="1" applyFont="1" applyBorder="1" applyAlignment="1">
      <alignment horizontal="left" vertical="top" wrapText="1"/>
    </xf>
    <xf numFmtId="0" fontId="17" fillId="0" borderId="41" xfId="0" quotePrefix="1" applyNumberFormat="1" applyFont="1" applyBorder="1" applyAlignment="1">
      <alignment horizontal="left" vertical="top" wrapText="1"/>
    </xf>
    <xf numFmtId="49" fontId="6" fillId="4" borderId="60" xfId="0" applyNumberFormat="1" applyFont="1" applyFill="1" applyBorder="1" applyAlignment="1">
      <alignment horizontal="left"/>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41</v>
      </c>
      <c r="B17" s="86"/>
      <c r="C17" s="86"/>
      <c r="D17" s="86"/>
      <c r="E17" s="86"/>
      <c r="F17" s="86"/>
      <c r="G17" s="86"/>
      <c r="H17" s="15"/>
    </row>
  </sheetData>
  <sheetProtection algorithmName="SHA-512" hashValue="5J3/CbKt/JlfCx/5hkmb23I0cRxEFkAz96eTUKfPR9zXxJIzsnjOWEBfNQVDDA11NVRLGkDjpWAy/UA+mnbYmw==" saltValue="AIgT2ozybWgW9itxWsgu/Q=="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4"/>
  <sheetViews>
    <sheetView showGridLines="0" tabSelected="1" topLeftCell="B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103"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J26</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04" t="s">
        <v>44</v>
      </c>
      <c r="H11" s="13" t="s">
        <v>2</v>
      </c>
      <c r="I11" s="106" t="s">
        <v>53</v>
      </c>
      <c r="J11" s="51"/>
    </row>
    <row r="12" spans="1:14" x14ac:dyDescent="0.2">
      <c r="D12" s="104" t="s">
        <v>45</v>
      </c>
      <c r="H12" s="13" t="s">
        <v>3</v>
      </c>
      <c r="I12" s="106" t="s">
        <v>54</v>
      </c>
      <c r="J12" s="51"/>
    </row>
    <row r="13" spans="1:14" ht="12" customHeight="1" x14ac:dyDescent="0.2">
      <c r="C13" s="105" t="s">
        <v>47</v>
      </c>
      <c r="D13" s="104" t="s">
        <v>46</v>
      </c>
      <c r="J13" s="52"/>
    </row>
    <row r="14" spans="1:14" ht="12" customHeight="1" x14ac:dyDescent="0.2">
      <c r="C14" s="13"/>
      <c r="D14" s="12"/>
      <c r="J14" s="52"/>
    </row>
    <row r="15" spans="1:14" ht="12" customHeight="1" x14ac:dyDescent="0.2">
      <c r="B15" s="44" t="s">
        <v>18</v>
      </c>
      <c r="D15" s="104" t="s">
        <v>48</v>
      </c>
      <c r="H15" s="13" t="s">
        <v>2</v>
      </c>
      <c r="I15" s="106" t="s">
        <v>51</v>
      </c>
      <c r="J15" s="52"/>
    </row>
    <row r="16" spans="1:14" ht="12" customHeight="1" x14ac:dyDescent="0.2">
      <c r="C16" s="13"/>
      <c r="D16" s="104" t="s">
        <v>49</v>
      </c>
      <c r="H16" s="13" t="s">
        <v>3</v>
      </c>
      <c r="I16" s="106" t="s">
        <v>52</v>
      </c>
      <c r="J16" s="52"/>
    </row>
    <row r="17" spans="1:16" ht="12" customHeight="1" x14ac:dyDescent="0.2">
      <c r="C17" s="105" t="s">
        <v>47</v>
      </c>
      <c r="D17" s="104" t="s">
        <v>50</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7"/>
      <c r="B21" s="108" t="s">
        <v>20</v>
      </c>
      <c r="C21" s="109"/>
      <c r="D21" s="109"/>
      <c r="E21" s="110"/>
      <c r="F21" s="111"/>
      <c r="G21" s="111"/>
      <c r="H21" s="116" t="s">
        <v>21</v>
      </c>
      <c r="I21" s="117" t="s">
        <v>22</v>
      </c>
      <c r="J21" s="118" t="s">
        <v>23</v>
      </c>
    </row>
    <row r="22" spans="1:16" x14ac:dyDescent="0.2">
      <c r="A22" s="113"/>
      <c r="B22" s="113" t="s">
        <v>55</v>
      </c>
      <c r="C22" s="114"/>
      <c r="D22" s="114"/>
      <c r="E22" s="114"/>
      <c r="F22" s="114"/>
      <c r="G22" s="115"/>
      <c r="H22" s="119"/>
      <c r="I22" s="120">
        <v>1</v>
      </c>
      <c r="J22" s="121"/>
    </row>
    <row r="23" spans="1:16" x14ac:dyDescent="0.2">
      <c r="A23" s="113"/>
      <c r="B23" s="113" t="s">
        <v>56</v>
      </c>
      <c r="C23" s="114" t="s">
        <v>57</v>
      </c>
      <c r="D23" s="114"/>
      <c r="E23" s="114"/>
      <c r="F23" s="114"/>
      <c r="G23" s="115"/>
      <c r="H23" s="119"/>
      <c r="I23" s="120">
        <v>1</v>
      </c>
      <c r="J23" s="121">
        <f>'Rekapitulace Objekt 00'!H19</f>
        <v>0</v>
      </c>
      <c r="O23">
        <f>'Rekapitulace Objekt 00'!O21</f>
        <v>0</v>
      </c>
      <c r="P23">
        <f>'Rekapitulace Objekt 00'!P21</f>
        <v>0</v>
      </c>
    </row>
    <row r="24" spans="1:16" x14ac:dyDescent="0.2">
      <c r="A24" s="113"/>
      <c r="B24" s="113" t="s">
        <v>58</v>
      </c>
      <c r="C24" s="114"/>
      <c r="D24" s="114"/>
      <c r="E24" s="114"/>
      <c r="F24" s="114"/>
      <c r="G24" s="115"/>
      <c r="H24" s="119"/>
      <c r="I24" s="120">
        <v>1</v>
      </c>
      <c r="J24" s="121"/>
    </row>
    <row r="25" spans="1:16" x14ac:dyDescent="0.2">
      <c r="A25" s="113"/>
      <c r="B25" s="113" t="s">
        <v>59</v>
      </c>
      <c r="C25" s="114" t="s">
        <v>60</v>
      </c>
      <c r="D25" s="114"/>
      <c r="E25" s="114"/>
      <c r="F25" s="114"/>
      <c r="G25" s="115"/>
      <c r="H25" s="119" t="s">
        <v>61</v>
      </c>
      <c r="I25" s="120">
        <v>1</v>
      </c>
      <c r="J25" s="121">
        <f>'Rekapitulace Objekt 01'!H22</f>
        <v>0</v>
      </c>
      <c r="O25">
        <f>'Rekapitulace Objekt 01'!O24</f>
        <v>0</v>
      </c>
      <c r="P25">
        <f>'Rekapitulace Objekt 01'!P24</f>
        <v>0</v>
      </c>
    </row>
    <row r="26" spans="1:16" ht="25.5" customHeight="1" x14ac:dyDescent="0.25">
      <c r="A26" s="123"/>
      <c r="B26" s="124" t="s">
        <v>62</v>
      </c>
      <c r="C26" s="125"/>
      <c r="D26" s="125"/>
      <c r="E26" s="125"/>
      <c r="F26" s="126"/>
      <c r="G26" s="127"/>
      <c r="H26" s="128"/>
      <c r="I26" s="129"/>
      <c r="J26" s="122">
        <f>SUM(J22:J25)</f>
        <v>0</v>
      </c>
    </row>
    <row r="27" spans="1:16" ht="13.5" thickBot="1" x14ac:dyDescent="0.25">
      <c r="J27" s="112"/>
    </row>
    <row r="28" spans="1:16" x14ac:dyDescent="0.2">
      <c r="A28" s="141"/>
      <c r="B28" s="142" t="s">
        <v>63</v>
      </c>
      <c r="C28" s="143"/>
      <c r="D28" s="143"/>
      <c r="E28" s="143"/>
      <c r="F28" s="143"/>
      <c r="G28" s="144"/>
      <c r="H28" s="143"/>
      <c r="I28" s="145"/>
      <c r="J28" s="146" t="s">
        <v>23</v>
      </c>
    </row>
    <row r="29" spans="1:16" x14ac:dyDescent="0.2">
      <c r="A29" s="136"/>
      <c r="B29" s="131" t="s">
        <v>64</v>
      </c>
      <c r="C29" s="131"/>
      <c r="D29" s="131"/>
      <c r="E29" s="131">
        <v>15</v>
      </c>
      <c r="F29" s="131" t="s">
        <v>65</v>
      </c>
      <c r="G29" s="133"/>
      <c r="H29" s="131"/>
      <c r="I29" s="132"/>
      <c r="J29" s="139">
        <f>SUM(O23:O25)</f>
        <v>0</v>
      </c>
    </row>
    <row r="30" spans="1:16" x14ac:dyDescent="0.2">
      <c r="A30" s="137"/>
      <c r="B30" s="46" t="s">
        <v>66</v>
      </c>
      <c r="C30" s="46"/>
      <c r="D30" s="46"/>
      <c r="E30" s="46">
        <v>15</v>
      </c>
      <c r="F30" s="46" t="s">
        <v>65</v>
      </c>
      <c r="G30" s="134"/>
      <c r="H30" s="46"/>
      <c r="I30" s="130"/>
      <c r="J30" s="140">
        <f>J29*(E30/100)</f>
        <v>0</v>
      </c>
    </row>
    <row r="31" spans="1:16" x14ac:dyDescent="0.2">
      <c r="A31" s="137"/>
      <c r="B31" s="46" t="s">
        <v>64</v>
      </c>
      <c r="C31" s="46"/>
      <c r="D31" s="46"/>
      <c r="E31" s="46">
        <v>21</v>
      </c>
      <c r="F31" s="46" t="s">
        <v>65</v>
      </c>
      <c r="G31" s="134"/>
      <c r="H31" s="46"/>
      <c r="I31" s="130"/>
      <c r="J31" s="140">
        <f>SUM(P23:P25)</f>
        <v>0</v>
      </c>
    </row>
    <row r="32" spans="1:16" ht="13.5" thickBot="1" x14ac:dyDescent="0.25">
      <c r="A32" s="138"/>
      <c r="B32" s="39" t="s">
        <v>66</v>
      </c>
      <c r="C32" s="39"/>
      <c r="D32" s="39"/>
      <c r="E32" s="39">
        <v>21</v>
      </c>
      <c r="F32" s="39" t="s">
        <v>65</v>
      </c>
      <c r="G32" s="135"/>
      <c r="H32" s="46"/>
      <c r="I32" s="130"/>
      <c r="J32" s="140">
        <f>J31*(E32/100)</f>
        <v>0</v>
      </c>
    </row>
    <row r="33" spans="1:52" ht="16.5" thickBot="1" x14ac:dyDescent="0.25">
      <c r="A33" s="147"/>
      <c r="B33" s="148" t="s">
        <v>67</v>
      </c>
      <c r="C33" s="149"/>
      <c r="D33" s="149"/>
      <c r="E33" s="149"/>
      <c r="F33" s="149"/>
      <c r="G33" s="149"/>
      <c r="H33" s="150"/>
      <c r="I33" s="151"/>
      <c r="J33" s="152">
        <f>SUM(J29:J32)</f>
        <v>0</v>
      </c>
    </row>
    <row r="35" spans="1:52" ht="89.25" x14ac:dyDescent="0.2">
      <c r="B35" s="154" t="s">
        <v>68</v>
      </c>
      <c r="C35" s="154"/>
      <c r="D35" s="154"/>
      <c r="E35" s="154"/>
      <c r="F35" s="154"/>
      <c r="G35" s="154"/>
      <c r="H35" s="154"/>
      <c r="I35" s="154"/>
      <c r="J35" s="154"/>
      <c r="AZ35" s="153" t="str">
        <f>B35</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7" spans="1:52" ht="76.5" x14ac:dyDescent="0.2">
      <c r="B37" s="154" t="s">
        <v>69</v>
      </c>
      <c r="C37" s="154"/>
      <c r="D37" s="154"/>
      <c r="E37" s="154"/>
      <c r="F37" s="154"/>
      <c r="G37" s="154"/>
      <c r="H37" s="154"/>
      <c r="I37" s="154"/>
      <c r="J37" s="154"/>
      <c r="AZ37" s="153" t="str">
        <f>B37</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39" spans="1:52" ht="25.5" x14ac:dyDescent="0.2">
      <c r="B39" s="154" t="s">
        <v>70</v>
      </c>
      <c r="C39" s="154"/>
      <c r="D39" s="154"/>
      <c r="E39" s="154"/>
      <c r="F39" s="154"/>
      <c r="G39" s="154"/>
      <c r="H39" s="154"/>
      <c r="I39" s="154"/>
      <c r="J39" s="154"/>
      <c r="AZ39" s="153" t="str">
        <f>B39</f>
        <v>·         U všech používaných výrobků a materiálů je od dodavatelů vyžadováno ujištění o vydání prohlášení o shodě" podle ustanovení §13, odst. 5,  zákona č.22/1997 sb. ve znění pozdějších předpisů.</v>
      </c>
    </row>
    <row r="41" spans="1:52" ht="25.5" x14ac:dyDescent="0.2">
      <c r="B41" s="154" t="s">
        <v>71</v>
      </c>
      <c r="C41" s="154"/>
      <c r="D41" s="154"/>
      <c r="E41" s="154"/>
      <c r="F41" s="154"/>
      <c r="G41" s="154"/>
      <c r="H41" s="154"/>
      <c r="I41" s="154"/>
      <c r="J41" s="154"/>
      <c r="AZ41" s="153" t="str">
        <f>B41</f>
        <v>·         Všechny výrobky, zařízení, atd. musí být instalovány dle návodu výrobce se všemi doplňky a příslušenstvími dle návodu a doporučení výrobce</v>
      </c>
    </row>
    <row r="44" spans="1:52" x14ac:dyDescent="0.2">
      <c r="B44" s="154" t="s">
        <v>72</v>
      </c>
      <c r="C44" s="154"/>
      <c r="D44" s="154"/>
      <c r="E44" s="154"/>
      <c r="F44" s="154"/>
      <c r="G44" s="154"/>
      <c r="H44" s="154"/>
      <c r="I44" s="154"/>
      <c r="J44" s="154"/>
      <c r="AZ44" s="153" t="str">
        <f>B44</f>
        <v>1. PODMÍNKY PRO ZPRACOVÁNÍ NABÍDKOVÉ CENY</v>
      </c>
    </row>
    <row r="46" spans="1:52" x14ac:dyDescent="0.2">
      <c r="B46" s="154" t="s">
        <v>73</v>
      </c>
      <c r="C46" s="154"/>
      <c r="D46" s="154"/>
      <c r="E46" s="154"/>
      <c r="F46" s="154"/>
      <c r="G46" s="154"/>
      <c r="H46" s="154"/>
      <c r="I46" s="154"/>
      <c r="J46" s="154"/>
      <c r="AZ46" s="153" t="str">
        <f>B46</f>
        <v xml:space="preserve">        Preambule</v>
      </c>
    </row>
    <row r="48" spans="1:52" ht="51" x14ac:dyDescent="0.2">
      <c r="B48" s="154" t="s">
        <v>74</v>
      </c>
      <c r="C48" s="154"/>
      <c r="D48" s="154"/>
      <c r="E48" s="154"/>
      <c r="F48" s="154"/>
      <c r="G48" s="154"/>
      <c r="H48" s="154"/>
      <c r="I48" s="154"/>
      <c r="J48" s="154"/>
      <c r="AZ48" s="153"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2:52" ht="51" x14ac:dyDescent="0.2">
      <c r="B49" s="154" t="s">
        <v>75</v>
      </c>
      <c r="C49" s="154"/>
      <c r="D49" s="154"/>
      <c r="E49" s="154"/>
      <c r="F49" s="154"/>
      <c r="G49" s="154"/>
      <c r="H49" s="154"/>
      <c r="I49" s="154"/>
      <c r="J49" s="154"/>
      <c r="AZ49" s="153"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1" spans="2:52" x14ac:dyDescent="0.2">
      <c r="B51" s="154" t="s">
        <v>76</v>
      </c>
      <c r="C51" s="154"/>
      <c r="D51" s="154"/>
      <c r="E51" s="154"/>
      <c r="F51" s="154"/>
      <c r="G51" s="154"/>
      <c r="H51" s="154"/>
      <c r="I51" s="154"/>
      <c r="J51" s="154"/>
      <c r="AZ51" s="153" t="str">
        <f>B51</f>
        <v xml:space="preserve">        Vymezení některých pojmů</v>
      </c>
    </row>
    <row r="54" spans="2:52" x14ac:dyDescent="0.2">
      <c r="B54" s="154" t="s">
        <v>77</v>
      </c>
      <c r="C54" s="154"/>
      <c r="D54" s="154"/>
      <c r="E54" s="154"/>
      <c r="F54" s="154"/>
      <c r="G54" s="154"/>
      <c r="H54" s="154"/>
      <c r="I54" s="154"/>
      <c r="J54" s="154"/>
      <c r="AZ54" s="153" t="str">
        <f>B54</f>
        <v>Pro účely zpracování nabídkové ceny se jsou použity některé pojmy, pod kterými se rozumí:</v>
      </c>
    </row>
    <row r="55" spans="2:52" ht="38.25" x14ac:dyDescent="0.2">
      <c r="B55" s="154" t="s">
        <v>78</v>
      </c>
      <c r="C55" s="154"/>
      <c r="D55" s="154"/>
      <c r="E55" s="154"/>
      <c r="F55" s="154"/>
      <c r="G55" s="154"/>
      <c r="H55" s="154"/>
      <c r="I55" s="154"/>
      <c r="J55" s="154"/>
      <c r="AZ55" s="153" t="str">
        <f>B55</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2:52" ht="38.25" x14ac:dyDescent="0.2">
      <c r="B56" s="154" t="s">
        <v>79</v>
      </c>
      <c r="C56" s="154"/>
      <c r="D56" s="154"/>
      <c r="E56" s="154"/>
      <c r="F56" s="154"/>
      <c r="G56" s="154"/>
      <c r="H56" s="154"/>
      <c r="I56" s="154"/>
      <c r="J56" s="154"/>
      <c r="AZ56" s="153" t="str">
        <f>B56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2:52" ht="51" x14ac:dyDescent="0.2">
      <c r="B57" s="154" t="s">
        <v>80</v>
      </c>
      <c r="C57" s="154"/>
      <c r="D57" s="154"/>
      <c r="E57" s="154"/>
      <c r="F57" s="154"/>
      <c r="G57" s="154"/>
      <c r="H57" s="154"/>
      <c r="I57" s="154"/>
      <c r="J57" s="154"/>
      <c r="AZ57" s="153" t="str">
        <f>B57</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2:52" ht="63.75" x14ac:dyDescent="0.2">
      <c r="B58" s="154" t="s">
        <v>81</v>
      </c>
      <c r="C58" s="154"/>
      <c r="D58" s="154"/>
      <c r="E58" s="154"/>
      <c r="F58" s="154"/>
      <c r="G58" s="154"/>
      <c r="H58" s="154"/>
      <c r="I58" s="154"/>
      <c r="J58" s="154"/>
      <c r="AZ58" s="153" t="str">
        <f>B58</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2:52" ht="38.25" x14ac:dyDescent="0.2">
      <c r="B59" s="154" t="s">
        <v>82</v>
      </c>
      <c r="C59" s="154"/>
      <c r="D59" s="154"/>
      <c r="E59" s="154"/>
      <c r="F59" s="154"/>
      <c r="G59" s="154"/>
      <c r="H59" s="154"/>
      <c r="I59" s="154"/>
      <c r="J59" s="154"/>
      <c r="AZ59" s="153" t="str">
        <f>B59</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1" spans="2:52" x14ac:dyDescent="0.2">
      <c r="B61" s="154" t="s">
        <v>83</v>
      </c>
      <c r="C61" s="154"/>
      <c r="D61" s="154"/>
      <c r="E61" s="154"/>
      <c r="F61" s="154"/>
      <c r="G61" s="154"/>
      <c r="H61" s="154"/>
      <c r="I61" s="154"/>
      <c r="J61" s="154"/>
      <c r="AZ61" s="153" t="str">
        <f>B61</f>
        <v xml:space="preserve">        Cenová soustava</v>
      </c>
    </row>
    <row r="63" spans="2:52" x14ac:dyDescent="0.2">
      <c r="B63" s="154" t="s">
        <v>84</v>
      </c>
      <c r="C63" s="154"/>
      <c r="D63" s="154"/>
      <c r="E63" s="154"/>
      <c r="F63" s="154"/>
      <c r="G63" s="154"/>
      <c r="H63" s="154"/>
      <c r="I63" s="154"/>
      <c r="J63" s="154"/>
      <c r="AZ63" s="153" t="str">
        <f>B63</f>
        <v xml:space="preserve">        Použitá cenová soustava</v>
      </c>
    </row>
    <row r="64" spans="2:52" ht="25.5" x14ac:dyDescent="0.2">
      <c r="B64" s="154" t="s">
        <v>85</v>
      </c>
      <c r="C64" s="154"/>
      <c r="D64" s="154"/>
      <c r="E64" s="154"/>
      <c r="F64" s="154"/>
      <c r="G64" s="154"/>
      <c r="H64" s="154"/>
      <c r="I64" s="154"/>
      <c r="J64" s="154"/>
      <c r="AZ64" s="153" t="str">
        <f>B64</f>
        <v>Soupisy stavebních prací, dodávek a služeb jsou zpracovány s použitím cenové soustavy zpracované společností RTS, a.s.. Položky z cenové soustavy mají uveden odkaz na cenovou soustavu včetně označení příslušného ceníku.</v>
      </c>
    </row>
    <row r="66" spans="2:52" x14ac:dyDescent="0.2">
      <c r="B66" s="154" t="s">
        <v>86</v>
      </c>
      <c r="C66" s="154"/>
      <c r="D66" s="154"/>
      <c r="E66" s="154"/>
      <c r="F66" s="154"/>
      <c r="G66" s="154"/>
      <c r="H66" s="154"/>
      <c r="I66" s="154"/>
      <c r="J66" s="154"/>
      <c r="AZ66" s="153" t="str">
        <f>B66</f>
        <v xml:space="preserve">        Technické podmínky</v>
      </c>
    </row>
    <row r="67" spans="2:52" ht="38.25" x14ac:dyDescent="0.2">
      <c r="B67" s="154" t="s">
        <v>87</v>
      </c>
      <c r="C67" s="154"/>
      <c r="D67" s="154"/>
      <c r="E67" s="154"/>
      <c r="F67" s="154"/>
      <c r="G67" s="154"/>
      <c r="H67" s="154"/>
      <c r="I67" s="154"/>
      <c r="J67" s="154"/>
      <c r="AZ67" s="153"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9" spans="2:52" x14ac:dyDescent="0.2">
      <c r="B69" s="154" t="s">
        <v>88</v>
      </c>
      <c r="C69" s="154"/>
      <c r="D69" s="154"/>
      <c r="E69" s="154"/>
      <c r="F69" s="154"/>
      <c r="G69" s="154"/>
      <c r="H69" s="154"/>
      <c r="I69" s="154"/>
      <c r="J69" s="154"/>
      <c r="AZ69" s="153" t="str">
        <f>B69</f>
        <v>Individuální položky</v>
      </c>
    </row>
    <row r="70" spans="2:52" ht="25.5" x14ac:dyDescent="0.2">
      <c r="B70" s="154" t="s">
        <v>89</v>
      </c>
      <c r="C70" s="154"/>
      <c r="D70" s="154"/>
      <c r="E70" s="154"/>
      <c r="F70" s="154"/>
      <c r="G70" s="154"/>
      <c r="H70" s="154"/>
      <c r="I70" s="154"/>
      <c r="J70" s="154"/>
      <c r="AZ70" s="153" t="str">
        <f>B70</f>
        <v>Položky soupisu prací, které cenová soustava neobsahuje, jsou označeny popisem „vlastní“. Pro tyto položky jsou cenové a technické podmínky definovány jejich popisem, případně odkazem na konkrétní část příslušné dokumentace.</v>
      </c>
    </row>
    <row r="72" spans="2:52" x14ac:dyDescent="0.2">
      <c r="B72" s="154" t="s">
        <v>90</v>
      </c>
      <c r="C72" s="154"/>
      <c r="D72" s="154"/>
      <c r="E72" s="154"/>
      <c r="F72" s="154"/>
      <c r="G72" s="154"/>
      <c r="H72" s="154"/>
      <c r="I72" s="154"/>
      <c r="J72" s="154"/>
      <c r="AZ72" s="153" t="str">
        <f>B72</f>
        <v xml:space="preserve">        Závaznost a změna soupisu</v>
      </c>
    </row>
    <row r="74" spans="2:52" x14ac:dyDescent="0.2">
      <c r="B74" s="154" t="s">
        <v>91</v>
      </c>
      <c r="C74" s="154"/>
      <c r="D74" s="154"/>
      <c r="E74" s="154"/>
      <c r="F74" s="154"/>
      <c r="G74" s="154"/>
      <c r="H74" s="154"/>
      <c r="I74" s="154"/>
      <c r="J74" s="154"/>
      <c r="AZ74" s="153" t="str">
        <f>B74</f>
        <v xml:space="preserve">        Závaznost soupisu</v>
      </c>
    </row>
    <row r="75" spans="2:52" ht="38.25" x14ac:dyDescent="0.2">
      <c r="B75" s="154" t="s">
        <v>92</v>
      </c>
      <c r="C75" s="154"/>
      <c r="D75" s="154"/>
      <c r="E75" s="154"/>
      <c r="F75" s="154"/>
      <c r="G75" s="154"/>
      <c r="H75" s="154"/>
      <c r="I75" s="154"/>
      <c r="J75" s="154"/>
      <c r="AZ75" s="153"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7" spans="2:52" x14ac:dyDescent="0.2">
      <c r="B77" s="154" t="s">
        <v>93</v>
      </c>
      <c r="C77" s="154"/>
      <c r="D77" s="154"/>
      <c r="E77" s="154"/>
      <c r="F77" s="154"/>
      <c r="G77" s="154"/>
      <c r="H77" s="154"/>
      <c r="I77" s="154"/>
      <c r="J77" s="154"/>
      <c r="AZ77" s="153" t="str">
        <f>B77</f>
        <v xml:space="preserve">        Zvláštní podmínky pro stanovení nabídkové ceny</v>
      </c>
    </row>
    <row r="79" spans="2:52" x14ac:dyDescent="0.2">
      <c r="B79" s="154" t="s">
        <v>94</v>
      </c>
      <c r="C79" s="154"/>
      <c r="D79" s="154"/>
      <c r="E79" s="154"/>
      <c r="F79" s="154"/>
      <c r="G79" s="154"/>
      <c r="H79" s="154"/>
      <c r="I79" s="154"/>
      <c r="J79" s="154"/>
      <c r="AZ79" s="153" t="str">
        <f>B79</f>
        <v xml:space="preserve">        Přeprava vybouraných hmot, suti a vytěžené zeminy</v>
      </c>
    </row>
    <row r="80" spans="2:52" ht="63.75" x14ac:dyDescent="0.2">
      <c r="B80" s="154" t="s">
        <v>95</v>
      </c>
      <c r="C80" s="154"/>
      <c r="D80" s="154"/>
      <c r="E80" s="154"/>
      <c r="F80" s="154"/>
      <c r="G80" s="154"/>
      <c r="H80" s="154"/>
      <c r="I80" s="154"/>
      <c r="J80" s="154"/>
      <c r="AZ80" s="153"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2" spans="2:52" x14ac:dyDescent="0.2">
      <c r="B82" s="154" t="s">
        <v>96</v>
      </c>
      <c r="C82" s="154"/>
      <c r="D82" s="154"/>
      <c r="E82" s="154"/>
      <c r="F82" s="154"/>
      <c r="G82" s="154"/>
      <c r="H82" s="154"/>
      <c r="I82" s="154"/>
      <c r="J82" s="154"/>
      <c r="AZ82" s="153" t="str">
        <f>B82</f>
        <v xml:space="preserve">        Vnitrostaveništní přesun stavebního materiálu</v>
      </c>
    </row>
    <row r="83" spans="2:52" ht="51" x14ac:dyDescent="0.2">
      <c r="B83" s="154" t="s">
        <v>97</v>
      </c>
      <c r="C83" s="154"/>
      <c r="D83" s="154"/>
      <c r="E83" s="154"/>
      <c r="F83" s="154"/>
      <c r="G83" s="154"/>
      <c r="H83" s="154"/>
      <c r="I83" s="154"/>
      <c r="J83" s="154"/>
      <c r="AZ83" s="153"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2:52" ht="51" x14ac:dyDescent="0.2">
      <c r="B84" s="154" t="s">
        <v>98</v>
      </c>
      <c r="C84" s="154"/>
      <c r="D84" s="154"/>
      <c r="E84" s="154"/>
      <c r="F84" s="154"/>
      <c r="G84" s="154"/>
      <c r="H84" s="154"/>
      <c r="I84" s="154"/>
      <c r="J84" s="154"/>
      <c r="AZ84" s="153"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6" spans="2:52" x14ac:dyDescent="0.2">
      <c r="B86" s="154" t="s">
        <v>99</v>
      </c>
      <c r="C86" s="154"/>
      <c r="D86" s="154"/>
      <c r="E86" s="154"/>
      <c r="F86" s="154"/>
      <c r="G86" s="154"/>
      <c r="H86" s="154"/>
      <c r="I86" s="154"/>
      <c r="J86" s="154"/>
      <c r="AZ86" s="153" t="str">
        <f>B86</f>
        <v xml:space="preserve">        Příplatky za ztížené podmínky prací</v>
      </c>
    </row>
    <row r="87" spans="2:52" ht="25.5" x14ac:dyDescent="0.2">
      <c r="B87" s="154" t="s">
        <v>100</v>
      </c>
      <c r="C87" s="154"/>
      <c r="D87" s="154"/>
      <c r="E87" s="154"/>
      <c r="F87" s="154"/>
      <c r="G87" s="154"/>
      <c r="H87" s="154"/>
      <c r="I87" s="154"/>
      <c r="J87" s="154"/>
      <c r="AZ87" s="153" t="str">
        <f>B87</f>
        <v>Pokud soupis položku příplatku za ztížené podmínky obsahuje, je dodavatel povinen ji ocenit bez ohledu na to, že tento příplatek dodavatel standardně neuplatňuje.</v>
      </c>
    </row>
    <row r="89" spans="2:52" x14ac:dyDescent="0.2">
      <c r="B89" s="154" t="s">
        <v>101</v>
      </c>
      <c r="C89" s="154"/>
      <c r="D89" s="154"/>
      <c r="E89" s="154"/>
      <c r="F89" s="154"/>
      <c r="G89" s="154"/>
      <c r="H89" s="154"/>
      <c r="I89" s="154"/>
      <c r="J89" s="154"/>
      <c r="AZ89" s="153" t="str">
        <f>B89</f>
        <v xml:space="preserve">        Vedlejší a ostatní náklady</v>
      </c>
    </row>
    <row r="90" spans="2:52" ht="25.5" x14ac:dyDescent="0.2">
      <c r="B90" s="154" t="s">
        <v>102</v>
      </c>
      <c r="C90" s="154"/>
      <c r="D90" s="154"/>
      <c r="E90" s="154"/>
      <c r="F90" s="154"/>
      <c r="G90" s="154"/>
      <c r="H90" s="154"/>
      <c r="I90" s="154"/>
      <c r="J90" s="154"/>
      <c r="AZ90" s="153" t="str">
        <f>B90</f>
        <v>Tyto náklady jsou popsány v samostatném soupisu stavebních prací, dodávek a služeb s tím, že dodavatel je povinen v rámci těchto nákladů ocenit všechny definované náklady souhrnně pro celou stavbu.</v>
      </c>
    </row>
    <row r="94" spans="2:52" x14ac:dyDescent="0.2">
      <c r="B94" s="154" t="s">
        <v>103</v>
      </c>
      <c r="C94" s="154"/>
      <c r="D94" s="154"/>
      <c r="E94" s="154"/>
      <c r="F94" s="154"/>
      <c r="G94" s="154"/>
      <c r="H94" s="154"/>
      <c r="I94" s="154"/>
      <c r="J94" s="154"/>
      <c r="AZ94" s="153" t="str">
        <f>B94</f>
        <v>2. SPECIFICKÉ PODMÍNKY PRO ZPRACOVÁNÍ NABÍDKOVÉ CENY</v>
      </c>
    </row>
    <row r="96" spans="2:52" x14ac:dyDescent="0.2">
      <c r="B96" s="154" t="s">
        <v>104</v>
      </c>
      <c r="C96" s="154"/>
      <c r="D96" s="154"/>
      <c r="E96" s="154"/>
      <c r="F96" s="154"/>
      <c r="G96" s="154"/>
      <c r="H96" s="154"/>
      <c r="I96" s="154"/>
      <c r="J96" s="154"/>
      <c r="AZ96" s="153" t="str">
        <f>B96</f>
        <v>Zde doplní zpracovatel soupisu  případná specifika týkající se konkrétní zakázky.</v>
      </c>
    </row>
    <row r="99" spans="2:52" x14ac:dyDescent="0.2">
      <c r="B99" s="154" t="s">
        <v>105</v>
      </c>
      <c r="C99" s="154"/>
      <c r="D99" s="154"/>
      <c r="E99" s="154"/>
      <c r="F99" s="154"/>
      <c r="G99" s="154"/>
      <c r="H99" s="154"/>
      <c r="I99" s="154"/>
      <c r="J99" s="154"/>
      <c r="AZ99" s="153" t="str">
        <f>B99</f>
        <v>3. ELEKTRONICKÁ PODOBA SOUPISU</v>
      </c>
    </row>
    <row r="101" spans="2:52" x14ac:dyDescent="0.2">
      <c r="B101" s="154" t="s">
        <v>106</v>
      </c>
      <c r="C101" s="154"/>
      <c r="D101" s="154"/>
      <c r="E101" s="154"/>
      <c r="F101" s="154"/>
      <c r="G101" s="154"/>
      <c r="H101" s="154"/>
      <c r="I101" s="154"/>
      <c r="J101" s="154"/>
      <c r="AZ101" s="153" t="str">
        <f>B101</f>
        <v xml:space="preserve">        Elektronická podoba soupisu</v>
      </c>
    </row>
    <row r="102" spans="2:52" ht="25.5" x14ac:dyDescent="0.2">
      <c r="B102" s="154" t="s">
        <v>107</v>
      </c>
      <c r="C102" s="154"/>
      <c r="D102" s="154"/>
      <c r="E102" s="154"/>
      <c r="F102" s="154"/>
      <c r="G102" s="154"/>
      <c r="H102" s="154"/>
      <c r="I102" s="154"/>
      <c r="J102" s="154"/>
      <c r="AZ102" s="153" t="str">
        <f>B102</f>
        <v>V souladu se zákonem jsou předložené soupisy zpracovány i v elektronické podobě.  Elektronickou podobou soupisu stavebních prací, dodávek a služeb je formát MS EXCEL.</v>
      </c>
    </row>
    <row r="103" spans="2:52" x14ac:dyDescent="0.2">
      <c r="B103" s="154" t="s">
        <v>108</v>
      </c>
      <c r="C103" s="154"/>
      <c r="D103" s="154"/>
      <c r="E103" s="154"/>
      <c r="F103" s="154"/>
      <c r="G103" s="154"/>
      <c r="H103" s="154"/>
      <c r="I103" s="154"/>
      <c r="J103" s="154"/>
      <c r="AZ103" s="153" t="str">
        <f>B103</f>
        <v>Popis formátu soupisu odpovídá svou strukturou vzorovému soupisu volně dostupnému na internetové adrese:</v>
      </c>
    </row>
    <row r="105" spans="2:52" x14ac:dyDescent="0.2">
      <c r="B105" s="154" t="s">
        <v>109</v>
      </c>
      <c r="C105" s="154"/>
      <c r="D105" s="154"/>
      <c r="E105" s="154"/>
      <c r="F105" s="154"/>
      <c r="G105" s="154"/>
      <c r="H105" s="154"/>
      <c r="I105" s="154"/>
      <c r="J105" s="154"/>
      <c r="AZ105" s="153" t="str">
        <f>B105</f>
        <v>www.stavebnionline.cz/soupis</v>
      </c>
    </row>
    <row r="107" spans="2:52" x14ac:dyDescent="0.2">
      <c r="B107" s="154" t="s">
        <v>110</v>
      </c>
      <c r="C107" s="154"/>
      <c r="D107" s="154"/>
      <c r="E107" s="154"/>
      <c r="F107" s="154"/>
      <c r="G107" s="154"/>
      <c r="H107" s="154"/>
      <c r="I107" s="154"/>
      <c r="J107" s="154"/>
      <c r="AZ107" s="153" t="str">
        <f>B107</f>
        <v xml:space="preserve">        Zpracování elektronické podoby soupisu</v>
      </c>
    </row>
    <row r="108" spans="2:52" ht="51" x14ac:dyDescent="0.2">
      <c r="B108" s="154" t="s">
        <v>111</v>
      </c>
      <c r="C108" s="154"/>
      <c r="D108" s="154"/>
      <c r="E108" s="154"/>
      <c r="F108" s="154"/>
      <c r="G108" s="154"/>
      <c r="H108" s="154"/>
      <c r="I108" s="154"/>
      <c r="J108" s="154"/>
      <c r="AZ108" s="153"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0" spans="2:52" x14ac:dyDescent="0.2">
      <c r="B110" s="154" t="s">
        <v>112</v>
      </c>
      <c r="C110" s="154"/>
      <c r="D110" s="154"/>
      <c r="E110" s="154"/>
      <c r="F110" s="154"/>
      <c r="G110" s="154"/>
      <c r="H110" s="154"/>
      <c r="I110" s="154"/>
      <c r="J110" s="154"/>
      <c r="AZ110" s="153" t="str">
        <f>B110</f>
        <v xml:space="preserve">        Jiný formát soupisu</v>
      </c>
    </row>
    <row r="111" spans="2:52" ht="38.25" x14ac:dyDescent="0.2">
      <c r="B111" s="154" t="s">
        <v>113</v>
      </c>
      <c r="C111" s="154"/>
      <c r="D111" s="154"/>
      <c r="E111" s="154"/>
      <c r="F111" s="154"/>
      <c r="G111" s="154"/>
      <c r="H111" s="154"/>
      <c r="I111" s="154"/>
      <c r="J111" s="154"/>
      <c r="AZ111" s="153"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3" spans="2:52" x14ac:dyDescent="0.2">
      <c r="B113" s="154" t="s">
        <v>114</v>
      </c>
      <c r="C113" s="154"/>
      <c r="D113" s="154"/>
      <c r="E113" s="154"/>
      <c r="F113" s="154"/>
      <c r="G113" s="154"/>
      <c r="H113" s="154"/>
      <c r="I113" s="154"/>
      <c r="J113" s="154"/>
      <c r="AZ113" s="153" t="str">
        <f>B113</f>
        <v xml:space="preserve">        Závěrečné ustanovení</v>
      </c>
    </row>
    <row r="114" spans="2:52" x14ac:dyDescent="0.2">
      <c r="B114" s="154" t="s">
        <v>115</v>
      </c>
      <c r="C114" s="154"/>
      <c r="D114" s="154"/>
      <c r="E114" s="154"/>
      <c r="F114" s="154"/>
      <c r="G114" s="154"/>
      <c r="H114" s="154"/>
      <c r="I114" s="154"/>
      <c r="J114" s="154"/>
      <c r="AZ114" s="153" t="str">
        <f>B114</f>
        <v>Ostatní podmínky vztahující se ke zpracování nabídkové ceny jsou uvedeny v zadávací dokumentaci.</v>
      </c>
    </row>
  </sheetData>
  <sheetProtection algorithmName="SHA-512" hashValue="wJj7n5VDb8PowZYLgFBR6ZvX75+YhquYGGrzkyEoCwvQHQhpxbpK3YVykjRVT/D2x69Oo3CR2UjRDU8Xn5VU1A==" saltValue="/ErKPrxTvc9PUvXHjNLMew=="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114:J114"/>
    <mergeCell ref="B105:J105"/>
    <mergeCell ref="B107:J107"/>
    <mergeCell ref="B108:J108"/>
    <mergeCell ref="B110:J110"/>
    <mergeCell ref="B111:J111"/>
    <mergeCell ref="B113:J113"/>
    <mergeCell ref="B94:J94"/>
    <mergeCell ref="B96:J96"/>
    <mergeCell ref="B99:J99"/>
    <mergeCell ref="B101:J101"/>
    <mergeCell ref="B102:J102"/>
    <mergeCell ref="B103:J103"/>
    <mergeCell ref="B83:J83"/>
    <mergeCell ref="B84:J84"/>
    <mergeCell ref="B86:J86"/>
    <mergeCell ref="B87:J87"/>
    <mergeCell ref="B89:J89"/>
    <mergeCell ref="B90:J90"/>
    <mergeCell ref="B74:J74"/>
    <mergeCell ref="B75:J75"/>
    <mergeCell ref="B77:J77"/>
    <mergeCell ref="B79:J79"/>
    <mergeCell ref="B80:J80"/>
    <mergeCell ref="B82:J82"/>
    <mergeCell ref="B64:J64"/>
    <mergeCell ref="B66:J66"/>
    <mergeCell ref="B67:J67"/>
    <mergeCell ref="B69:J69"/>
    <mergeCell ref="B70:J70"/>
    <mergeCell ref="B72:J72"/>
    <mergeCell ref="B56:J56"/>
    <mergeCell ref="B57:J57"/>
    <mergeCell ref="B58:J58"/>
    <mergeCell ref="B59:J59"/>
    <mergeCell ref="B61:J61"/>
    <mergeCell ref="B63:J63"/>
    <mergeCell ref="B46:J46"/>
    <mergeCell ref="B48:J48"/>
    <mergeCell ref="B49:J49"/>
    <mergeCell ref="B51:J51"/>
    <mergeCell ref="B54:J54"/>
    <mergeCell ref="B55:J55"/>
    <mergeCell ref="B26:E26"/>
    <mergeCell ref="B35:J35"/>
    <mergeCell ref="B37:J37"/>
    <mergeCell ref="B39:J39"/>
    <mergeCell ref="B41:J41"/>
    <mergeCell ref="B44:J44"/>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07/17/01</v>
      </c>
      <c r="C1" s="31" t="str">
        <f>Stavba!NazevStavby</f>
        <v>Výměna střešní krytiny a zateplení stropu na budově odborného výcviku SŠ Rokycany 0592016</v>
      </c>
      <c r="D1" s="31"/>
      <c r="E1" s="31"/>
      <c r="F1" s="31"/>
      <c r="G1" s="24"/>
      <c r="H1" s="33"/>
    </row>
    <row r="2" spans="1:8" ht="13.5" thickBot="1" x14ac:dyDescent="0.25">
      <c r="A2" s="25" t="s">
        <v>29</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qw4N9Vm8XVbY67/hGvyLFgl5wNaMhiiuiKhpD8DKw10PdzC+kXlVTPOrp5XRVfvN4NrrFKHqG07vuOXdjT5ETQ==" saltValue="SSdPfMMXo9TMuR8Jwfhijg=="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30</v>
      </c>
      <c r="B1" s="95"/>
      <c r="C1" s="96"/>
      <c r="D1" s="95"/>
      <c r="E1" s="95"/>
      <c r="F1" s="95"/>
      <c r="G1" s="95"/>
    </row>
    <row r="2" spans="1:7" ht="13.5" thickTop="1" x14ac:dyDescent="0.2">
      <c r="A2" s="55" t="s">
        <v>31</v>
      </c>
      <c r="B2" s="56"/>
      <c r="C2" s="97"/>
      <c r="D2" s="97"/>
      <c r="E2" s="97"/>
      <c r="F2" s="97"/>
      <c r="G2" s="98"/>
    </row>
    <row r="3" spans="1:7" x14ac:dyDescent="0.2">
      <c r="A3" s="57" t="s">
        <v>32</v>
      </c>
      <c r="B3" s="58"/>
      <c r="C3" s="99"/>
      <c r="D3" s="99"/>
      <c r="E3" s="99"/>
      <c r="F3" s="99"/>
      <c r="G3" s="100"/>
    </row>
    <row r="4" spans="1:7" ht="13.5" thickBot="1" x14ac:dyDescent="0.25">
      <c r="A4" s="59" t="s">
        <v>33</v>
      </c>
      <c r="B4" s="60"/>
      <c r="C4" s="101"/>
      <c r="D4" s="101"/>
      <c r="E4" s="101"/>
      <c r="F4" s="101"/>
      <c r="G4" s="102"/>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ODKcXvmMKNkxj8ubyL5sC4fO5dFQevZVcg+ezdgzZAoXG8Hg8XuID+wn+v44dP1RuUnHir05j4LLIhlCgB5TXw==" saltValue="5hC3qfLF83JbfgqzgjPg7Q=="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07/17/01</v>
      </c>
      <c r="C1" s="31" t="str">
        <f>Stavba!NazevStavby</f>
        <v>Výměna střešní krytiny a zateplení stropu na budově odborného výcviku SŠ Rokycany 0592016</v>
      </c>
      <c r="D1" s="31"/>
      <c r="E1" s="31"/>
      <c r="F1" s="31"/>
      <c r="G1" s="24"/>
      <c r="H1" s="33"/>
    </row>
    <row r="2" spans="1:10" ht="13.5" customHeight="1" thickBot="1" x14ac:dyDescent="0.25">
      <c r="A2" s="25" t="s">
        <v>29</v>
      </c>
      <c r="B2" s="155" t="s">
        <v>56</v>
      </c>
      <c r="C2" s="156" t="s">
        <v>57</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00</v>
      </c>
      <c r="H6" s="35"/>
    </row>
    <row r="7" spans="1:10" ht="15.75" customHeight="1" x14ac:dyDescent="0.25">
      <c r="B7" s="93" t="str">
        <f>C2</f>
        <v>Vedlejší a ostatní náklady</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116</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57" t="s">
        <v>117</v>
      </c>
      <c r="B16" s="158"/>
      <c r="C16" s="158"/>
      <c r="D16" s="158"/>
      <c r="E16" s="158"/>
      <c r="F16" s="158"/>
      <c r="G16" s="158"/>
      <c r="H16" s="159"/>
      <c r="I16" s="32"/>
      <c r="J16" s="32"/>
    </row>
    <row r="17" spans="1:16" ht="12.75" customHeight="1" x14ac:dyDescent="0.2">
      <c r="A17" s="168" t="s">
        <v>118</v>
      </c>
      <c r="B17" s="169"/>
      <c r="C17" s="170"/>
      <c r="D17" s="170"/>
      <c r="E17" s="170"/>
      <c r="F17" s="170"/>
      <c r="G17" s="171"/>
      <c r="H17" s="172" t="s">
        <v>119</v>
      </c>
      <c r="I17" s="32"/>
      <c r="J17" s="32"/>
    </row>
    <row r="18" spans="1:16" ht="12.75" customHeight="1" x14ac:dyDescent="0.2">
      <c r="A18" s="166" t="s">
        <v>120</v>
      </c>
      <c r="B18" s="164" t="s">
        <v>57</v>
      </c>
      <c r="C18" s="163"/>
      <c r="D18" s="163"/>
      <c r="E18" s="163"/>
      <c r="F18" s="163"/>
      <c r="G18" s="165"/>
      <c r="H18" s="167">
        <f>'00 0006 Naklady'!G45</f>
        <v>0</v>
      </c>
      <c r="I18" s="32"/>
      <c r="J18" s="32"/>
      <c r="O18">
        <f>'00 0006 Naklady'!AN45</f>
        <v>0</v>
      </c>
      <c r="P18">
        <f>'00 0006 Naklady'!AO45</f>
        <v>0</v>
      </c>
    </row>
    <row r="19" spans="1:16" ht="12.75" customHeight="1" thickBot="1" x14ac:dyDescent="0.25">
      <c r="A19" s="173"/>
      <c r="B19" s="174" t="s">
        <v>121</v>
      </c>
      <c r="C19" s="175"/>
      <c r="D19" s="176" t="str">
        <f>B2</f>
        <v>00</v>
      </c>
      <c r="E19" s="175"/>
      <c r="F19" s="175"/>
      <c r="G19" s="177"/>
      <c r="H19" s="178">
        <f>SUM(H18:H18)</f>
        <v>0</v>
      </c>
      <c r="I19" s="32"/>
      <c r="J19" s="32"/>
    </row>
    <row r="20" spans="1:16" ht="12.75" customHeight="1" thickBot="1" x14ac:dyDescent="0.25">
      <c r="A20" s="32"/>
      <c r="B20" s="32"/>
      <c r="C20" s="32"/>
      <c r="D20" s="32"/>
      <c r="E20" s="32"/>
      <c r="F20" s="32"/>
      <c r="G20" s="32"/>
      <c r="H20" s="179"/>
      <c r="I20" s="32"/>
      <c r="J20" s="32"/>
    </row>
    <row r="21" spans="1:16" ht="12.75" customHeight="1" x14ac:dyDescent="0.2">
      <c r="A21" s="189"/>
      <c r="B21" s="190"/>
      <c r="C21" s="190"/>
      <c r="D21" s="190"/>
      <c r="E21" s="191"/>
      <c r="F21" s="190"/>
      <c r="G21" s="190"/>
      <c r="H21" s="192" t="s">
        <v>63</v>
      </c>
      <c r="I21" s="32"/>
      <c r="J21" s="32"/>
      <c r="O21" s="35">
        <f>H22</f>
        <v>0</v>
      </c>
      <c r="P21" s="35">
        <f>H24</f>
        <v>0</v>
      </c>
    </row>
    <row r="22" spans="1:16" ht="12.75" customHeight="1" x14ac:dyDescent="0.2">
      <c r="A22" s="184" t="s">
        <v>64</v>
      </c>
      <c r="B22" s="180"/>
      <c r="C22" s="180"/>
      <c r="D22" s="180">
        <v>15</v>
      </c>
      <c r="E22" s="181" t="s">
        <v>65</v>
      </c>
      <c r="F22" s="180"/>
      <c r="G22" s="180"/>
      <c r="H22" s="187">
        <f>SUM(O17:O18)</f>
        <v>0</v>
      </c>
      <c r="I22" s="32"/>
      <c r="J22" s="32"/>
    </row>
    <row r="23" spans="1:16" ht="12.75" customHeight="1" x14ac:dyDescent="0.2">
      <c r="A23" s="185" t="s">
        <v>66</v>
      </c>
      <c r="B23" s="161"/>
      <c r="C23" s="161"/>
      <c r="D23" s="161">
        <v>15</v>
      </c>
      <c r="E23" s="182" t="s">
        <v>65</v>
      </c>
      <c r="F23" s="161"/>
      <c r="G23" s="161"/>
      <c r="H23" s="188">
        <f>H22*(D23/100)</f>
        <v>0</v>
      </c>
      <c r="I23" s="32"/>
      <c r="J23" s="32"/>
    </row>
    <row r="24" spans="1:16" ht="12.75" customHeight="1" x14ac:dyDescent="0.2">
      <c r="A24" s="185" t="s">
        <v>64</v>
      </c>
      <c r="B24" s="161"/>
      <c r="C24" s="161"/>
      <c r="D24" s="161">
        <v>21</v>
      </c>
      <c r="E24" s="182" t="s">
        <v>65</v>
      </c>
      <c r="F24" s="161"/>
      <c r="G24" s="161"/>
      <c r="H24" s="188">
        <f>SUM(P17:P18)</f>
        <v>0</v>
      </c>
      <c r="I24" s="32"/>
      <c r="J24" s="32"/>
    </row>
    <row r="25" spans="1:16" ht="12.75" customHeight="1" thickBot="1" x14ac:dyDescent="0.25">
      <c r="A25" s="186" t="s">
        <v>66</v>
      </c>
      <c r="B25" s="162"/>
      <c r="C25" s="162"/>
      <c r="D25" s="162">
        <v>21</v>
      </c>
      <c r="E25" s="183" t="s">
        <v>65</v>
      </c>
      <c r="F25" s="161"/>
      <c r="G25" s="161"/>
      <c r="H25" s="188">
        <f>H24*(D25/100)</f>
        <v>0</v>
      </c>
      <c r="I25" s="32"/>
      <c r="J25" s="32"/>
    </row>
    <row r="26" spans="1:16" ht="12.75" customHeight="1" thickBot="1" x14ac:dyDescent="0.25">
      <c r="A26" s="193" t="s">
        <v>122</v>
      </c>
      <c r="B26" s="194"/>
      <c r="C26" s="194"/>
      <c r="D26" s="194"/>
      <c r="E26" s="194"/>
      <c r="F26" s="195"/>
      <c r="G26" s="196"/>
      <c r="H26" s="197">
        <f>SUM(H22:H25)</f>
        <v>0</v>
      </c>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XQZztUrKDkyjw8RQBJsG/buUU4UKBO2gaVdIAtfZ1B956Xv1MNwvryQTkg3M/Jajr5amFkVhnD04VqdWR1E7sA==" saltValue="WPhQ+Uz+Ce4qnVNn2dV1rw=="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198" t="s">
        <v>123</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56</v>
      </c>
      <c r="C3" s="212" t="s">
        <v>57</v>
      </c>
      <c r="D3" s="99"/>
      <c r="E3" s="99"/>
      <c r="F3" s="99"/>
      <c r="G3" s="100"/>
      <c r="H3" s="54"/>
      <c r="I3" s="54"/>
      <c r="J3" s="54"/>
    </row>
    <row r="4" spans="1:60" ht="13.5" thickBot="1" x14ac:dyDescent="0.25">
      <c r="A4" s="199" t="s">
        <v>33</v>
      </c>
      <c r="B4" s="200" t="s">
        <v>120</v>
      </c>
      <c r="C4" s="213" t="s">
        <v>57</v>
      </c>
      <c r="D4" s="201"/>
      <c r="E4" s="201"/>
      <c r="F4" s="201"/>
      <c r="G4" s="202"/>
      <c r="H4" s="54"/>
      <c r="I4" s="54"/>
      <c r="J4" s="54"/>
    </row>
    <row r="5" spans="1:60" ht="14.25" thickTop="1" thickBot="1" x14ac:dyDescent="0.25">
      <c r="A5" s="54"/>
      <c r="B5" s="61"/>
      <c r="C5" s="62"/>
      <c r="D5" s="63"/>
      <c r="E5" s="54"/>
      <c r="F5" s="54"/>
      <c r="G5" s="54"/>
      <c r="H5" s="54"/>
      <c r="I5" s="54"/>
      <c r="J5" s="54"/>
    </row>
    <row r="6" spans="1:60" ht="27" thickTop="1" thickBot="1" x14ac:dyDescent="0.25">
      <c r="A6" s="203" t="s">
        <v>34</v>
      </c>
      <c r="B6" s="206" t="s">
        <v>35</v>
      </c>
      <c r="C6" s="207" t="s">
        <v>36</v>
      </c>
      <c r="D6" s="204" t="s">
        <v>37</v>
      </c>
      <c r="E6" s="205" t="s">
        <v>38</v>
      </c>
      <c r="F6" s="208" t="s">
        <v>39</v>
      </c>
      <c r="G6" s="242" t="s">
        <v>40</v>
      </c>
      <c r="H6" s="243" t="s">
        <v>124</v>
      </c>
      <c r="I6" s="215" t="s">
        <v>125</v>
      </c>
      <c r="J6" s="54"/>
    </row>
    <row r="7" spans="1:60" x14ac:dyDescent="0.2">
      <c r="A7" s="244"/>
      <c r="B7" s="245" t="s">
        <v>126</v>
      </c>
      <c r="C7" s="246" t="s">
        <v>127</v>
      </c>
      <c r="D7" s="246"/>
      <c r="E7" s="247"/>
      <c r="F7" s="248"/>
      <c r="G7" s="248"/>
      <c r="H7" s="249"/>
      <c r="I7" s="250"/>
      <c r="J7" s="54"/>
    </row>
    <row r="8" spans="1:60" x14ac:dyDescent="0.2">
      <c r="A8" s="235" t="s">
        <v>128</v>
      </c>
      <c r="B8" s="216" t="s">
        <v>129</v>
      </c>
      <c r="C8" s="263" t="s">
        <v>130</v>
      </c>
      <c r="D8" s="218"/>
      <c r="E8" s="221"/>
      <c r="F8" s="224">
        <f>SUM(G9:G15)</f>
        <v>0</v>
      </c>
      <c r="G8" s="225"/>
      <c r="H8" s="226"/>
      <c r="I8" s="240"/>
      <c r="J8" s="54"/>
    </row>
    <row r="9" spans="1:60" outlineLevel="1" x14ac:dyDescent="0.2">
      <c r="A9" s="236">
        <v>1</v>
      </c>
      <c r="B9" s="217" t="s">
        <v>131</v>
      </c>
      <c r="C9" s="264" t="s">
        <v>132</v>
      </c>
      <c r="D9" s="219" t="s">
        <v>133</v>
      </c>
      <c r="E9" s="222">
        <v>1</v>
      </c>
      <c r="F9" s="227"/>
      <c r="G9" s="228">
        <f>E9*F9</f>
        <v>0</v>
      </c>
      <c r="H9" s="229"/>
      <c r="I9" s="241" t="s">
        <v>134</v>
      </c>
      <c r="J9" s="209"/>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6"/>
      <c r="B10" s="217"/>
      <c r="C10" s="265" t="s">
        <v>135</v>
      </c>
      <c r="D10" s="220"/>
      <c r="E10" s="223"/>
      <c r="F10" s="230"/>
      <c r="G10" s="231"/>
      <c r="H10" s="229"/>
      <c r="I10" s="241"/>
      <c r="J10" s="209"/>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210" t="str">
        <f>C10</f>
        <v>Veškeré náklady spojené s vybudováním, provozem a odstraněním zařízení staveniště.</v>
      </c>
      <c r="BB10" s="32"/>
      <c r="BC10" s="32"/>
      <c r="BD10" s="32"/>
      <c r="BE10" s="32"/>
      <c r="BF10" s="32"/>
      <c r="BG10" s="32"/>
      <c r="BH10" s="32"/>
    </row>
    <row r="11" spans="1:60" outlineLevel="1" x14ac:dyDescent="0.2">
      <c r="A11" s="236">
        <v>2</v>
      </c>
      <c r="B11" s="217" t="s">
        <v>136</v>
      </c>
      <c r="C11" s="264" t="s">
        <v>137</v>
      </c>
      <c r="D11" s="219" t="s">
        <v>133</v>
      </c>
      <c r="E11" s="222">
        <v>1</v>
      </c>
      <c r="F11" s="227"/>
      <c r="G11" s="228">
        <f>E11*F11</f>
        <v>0</v>
      </c>
      <c r="H11" s="229"/>
      <c r="I11" s="241" t="s">
        <v>138</v>
      </c>
      <c r="J11" s="209"/>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ht="22.5" outlineLevel="1" x14ac:dyDescent="0.2">
      <c r="A12" s="236"/>
      <c r="B12" s="217"/>
      <c r="C12" s="265" t="s">
        <v>139</v>
      </c>
      <c r="D12" s="220"/>
      <c r="E12" s="223"/>
      <c r="F12" s="230"/>
      <c r="G12" s="231"/>
      <c r="H12" s="229"/>
      <c r="I12" s="241"/>
      <c r="J12" s="209"/>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210" t="str">
        <f>C12</f>
        <v>Náklady na ztížené provádění stavebních prací v neobvyklém a práci ztěžujícím prostředí, jako např. ve zdraví škodlivém prostředí, práce pod vodou či v podzemí.</v>
      </c>
      <c r="BB12" s="32"/>
      <c r="BC12" s="32"/>
      <c r="BD12" s="32"/>
      <c r="BE12" s="32"/>
      <c r="BF12" s="32"/>
      <c r="BG12" s="32"/>
      <c r="BH12" s="32"/>
    </row>
    <row r="13" spans="1:60" outlineLevel="1" x14ac:dyDescent="0.2">
      <c r="A13" s="236">
        <v>3</v>
      </c>
      <c r="B13" s="217" t="s">
        <v>140</v>
      </c>
      <c r="C13" s="264" t="s">
        <v>141</v>
      </c>
      <c r="D13" s="219" t="s">
        <v>133</v>
      </c>
      <c r="E13" s="222">
        <v>1</v>
      </c>
      <c r="F13" s="227"/>
      <c r="G13" s="228">
        <f>E13*F13</f>
        <v>0</v>
      </c>
      <c r="H13" s="229"/>
      <c r="I13" s="241" t="s">
        <v>134</v>
      </c>
      <c r="J13" s="209"/>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6"/>
      <c r="B14" s="217"/>
      <c r="C14" s="265" t="s">
        <v>142</v>
      </c>
      <c r="D14" s="220"/>
      <c r="E14" s="223"/>
      <c r="F14" s="230"/>
      <c r="G14" s="231"/>
      <c r="H14" s="229"/>
      <c r="I14" s="241"/>
      <c r="J14" s="209"/>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210" t="str">
        <f>C14</f>
        <v>Koordinace stavebních a technologických dodávek stavby.</v>
      </c>
      <c r="BB14" s="32"/>
      <c r="BC14" s="32"/>
      <c r="BD14" s="32"/>
      <c r="BE14" s="32"/>
      <c r="BF14" s="32"/>
      <c r="BG14" s="32"/>
      <c r="BH14" s="32"/>
    </row>
    <row r="15" spans="1:60" outlineLevel="1" x14ac:dyDescent="0.2">
      <c r="A15" s="236">
        <v>4</v>
      </c>
      <c r="B15" s="217" t="s">
        <v>143</v>
      </c>
      <c r="C15" s="264" t="s">
        <v>144</v>
      </c>
      <c r="D15" s="219" t="s">
        <v>133</v>
      </c>
      <c r="E15" s="222">
        <v>1</v>
      </c>
      <c r="F15" s="227"/>
      <c r="G15" s="228">
        <f>E15*F15</f>
        <v>0</v>
      </c>
      <c r="H15" s="229"/>
      <c r="I15" s="241" t="s">
        <v>138</v>
      </c>
      <c r="J15" s="209"/>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x14ac:dyDescent="0.2">
      <c r="A16" s="235" t="s">
        <v>128</v>
      </c>
      <c r="B16" s="216" t="s">
        <v>145</v>
      </c>
      <c r="C16" s="263" t="s">
        <v>146</v>
      </c>
      <c r="D16" s="218"/>
      <c r="E16" s="221"/>
      <c r="F16" s="232">
        <f>SUM(G17:G43)</f>
        <v>0</v>
      </c>
      <c r="G16" s="233"/>
      <c r="H16" s="226"/>
      <c r="I16" s="240"/>
      <c r="J16" s="54"/>
    </row>
    <row r="17" spans="1:60" outlineLevel="1" x14ac:dyDescent="0.2">
      <c r="A17" s="236">
        <v>5</v>
      </c>
      <c r="B17" s="217" t="s">
        <v>147</v>
      </c>
      <c r="C17" s="264" t="s">
        <v>148</v>
      </c>
      <c r="D17" s="219" t="s">
        <v>133</v>
      </c>
      <c r="E17" s="222">
        <v>1</v>
      </c>
      <c r="F17" s="227"/>
      <c r="G17" s="228">
        <f>E17*F17</f>
        <v>0</v>
      </c>
      <c r="H17" s="229"/>
      <c r="I17" s="241" t="s">
        <v>138</v>
      </c>
      <c r="J17" s="209"/>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ht="45" outlineLevel="1" x14ac:dyDescent="0.2">
      <c r="A18" s="236"/>
      <c r="B18" s="217"/>
      <c r="C18" s="265" t="s">
        <v>149</v>
      </c>
      <c r="D18" s="220"/>
      <c r="E18" s="223"/>
      <c r="F18" s="230"/>
      <c r="G18" s="231"/>
      <c r="H18" s="229"/>
      <c r="I18" s="241"/>
      <c r="J18" s="209"/>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210" t="str">
        <f>C18</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18" s="32"/>
      <c r="BC18" s="32"/>
      <c r="BD18" s="32"/>
      <c r="BE18" s="32"/>
      <c r="BF18" s="32"/>
      <c r="BG18" s="32"/>
      <c r="BH18" s="32"/>
    </row>
    <row r="19" spans="1:60" outlineLevel="1" x14ac:dyDescent="0.2">
      <c r="A19" s="236">
        <v>6</v>
      </c>
      <c r="B19" s="217" t="s">
        <v>150</v>
      </c>
      <c r="C19" s="264" t="s">
        <v>151</v>
      </c>
      <c r="D19" s="219" t="s">
        <v>133</v>
      </c>
      <c r="E19" s="222">
        <v>1</v>
      </c>
      <c r="F19" s="227"/>
      <c r="G19" s="228">
        <f>E19*F19</f>
        <v>0</v>
      </c>
      <c r="H19" s="229"/>
      <c r="I19" s="241" t="s">
        <v>138</v>
      </c>
      <c r="J19" s="209"/>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6">
        <v>7</v>
      </c>
      <c r="B20" s="217" t="s">
        <v>152</v>
      </c>
      <c r="C20" s="264" t="s">
        <v>153</v>
      </c>
      <c r="D20" s="219" t="s">
        <v>133</v>
      </c>
      <c r="E20" s="222">
        <v>1</v>
      </c>
      <c r="F20" s="227"/>
      <c r="G20" s="228">
        <f>E20*F20</f>
        <v>0</v>
      </c>
      <c r="H20" s="229"/>
      <c r="I20" s="241" t="s">
        <v>138</v>
      </c>
      <c r="J20" s="209"/>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6">
        <v>8</v>
      </c>
      <c r="B21" s="217" t="s">
        <v>154</v>
      </c>
      <c r="C21" s="264" t="s">
        <v>155</v>
      </c>
      <c r="D21" s="219" t="s">
        <v>133</v>
      </c>
      <c r="E21" s="222">
        <v>1</v>
      </c>
      <c r="F21" s="227"/>
      <c r="G21" s="228">
        <f>E21*F21</f>
        <v>0</v>
      </c>
      <c r="H21" s="229"/>
      <c r="I21" s="241" t="s">
        <v>138</v>
      </c>
      <c r="J21" s="209"/>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6"/>
      <c r="B22" s="214" t="s">
        <v>156</v>
      </c>
      <c r="C22" s="266"/>
      <c r="D22" s="237"/>
      <c r="E22" s="238"/>
      <c r="F22" s="239"/>
      <c r="G22" s="234"/>
      <c r="H22" s="229"/>
      <c r="I22" s="241"/>
      <c r="J22" s="209"/>
      <c r="K22" s="32">
        <v>1</v>
      </c>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6"/>
      <c r="B23" s="214" t="s">
        <v>157</v>
      </c>
      <c r="C23" s="266"/>
      <c r="D23" s="237"/>
      <c r="E23" s="238"/>
      <c r="F23" s="239"/>
      <c r="G23" s="234"/>
      <c r="H23" s="229"/>
      <c r="I23" s="241"/>
      <c r="J23" s="209"/>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6">
        <v>9</v>
      </c>
      <c r="B24" s="217" t="s">
        <v>158</v>
      </c>
      <c r="C24" s="264" t="s">
        <v>159</v>
      </c>
      <c r="D24" s="219" t="s">
        <v>160</v>
      </c>
      <c r="E24" s="222">
        <v>4</v>
      </c>
      <c r="F24" s="227"/>
      <c r="G24" s="228">
        <f>E24*F24</f>
        <v>0</v>
      </c>
      <c r="H24" s="229" t="s">
        <v>161</v>
      </c>
      <c r="I24" s="241" t="s">
        <v>134</v>
      </c>
      <c r="J24" s="209"/>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v>21</v>
      </c>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6"/>
      <c r="B25" s="217"/>
      <c r="C25" s="265" t="s">
        <v>162</v>
      </c>
      <c r="D25" s="220"/>
      <c r="E25" s="223"/>
      <c r="F25" s="230"/>
      <c r="G25" s="231"/>
      <c r="H25" s="229"/>
      <c r="I25" s="241"/>
      <c r="J25" s="209"/>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210" t="str">
        <f>C25</f>
        <v>Náklady spojené s účastí zhotovitele na předání a převzetí staveniště. Včetně vystavení zápisu</v>
      </c>
      <c r="BB25" s="32"/>
      <c r="BC25" s="32"/>
      <c r="BD25" s="32"/>
      <c r="BE25" s="32"/>
      <c r="BF25" s="32"/>
      <c r="BG25" s="32"/>
      <c r="BH25" s="32"/>
    </row>
    <row r="26" spans="1:60" outlineLevel="1" x14ac:dyDescent="0.2">
      <c r="A26" s="236">
        <v>10</v>
      </c>
      <c r="B26" s="217" t="s">
        <v>163</v>
      </c>
      <c r="C26" s="264" t="s">
        <v>164</v>
      </c>
      <c r="D26" s="219" t="s">
        <v>133</v>
      </c>
      <c r="E26" s="222">
        <v>1</v>
      </c>
      <c r="F26" s="227"/>
      <c r="G26" s="228">
        <f>E26*F26</f>
        <v>0</v>
      </c>
      <c r="H26" s="229"/>
      <c r="I26" s="241" t="s">
        <v>138</v>
      </c>
      <c r="J26" s="209"/>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ht="22.5" outlineLevel="1" x14ac:dyDescent="0.2">
      <c r="A27" s="236"/>
      <c r="B27" s="217"/>
      <c r="C27" s="265" t="s">
        <v>165</v>
      </c>
      <c r="D27" s="220"/>
      <c r="E27" s="223"/>
      <c r="F27" s="230"/>
      <c r="G27" s="231"/>
      <c r="H27" s="229"/>
      <c r="I27" s="241"/>
      <c r="J27" s="209"/>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210" t="str">
        <f>C27</f>
        <v>provádění povinnost zhotovitele včetně veškerých subdodavatelů na všech stupních dodavatelské hierarchie (např. včetně dopravců, atd.) dle zákona č. 309/2006 Sb. v aktuálním znění v době výstavby</v>
      </c>
      <c r="BB27" s="32"/>
      <c r="BC27" s="32"/>
      <c r="BD27" s="32"/>
      <c r="BE27" s="32"/>
      <c r="BF27" s="32"/>
      <c r="BG27" s="32"/>
      <c r="BH27" s="32"/>
    </row>
    <row r="28" spans="1:60" outlineLevel="1" x14ac:dyDescent="0.2">
      <c r="A28" s="236">
        <v>11</v>
      </c>
      <c r="B28" s="217" t="s">
        <v>166</v>
      </c>
      <c r="C28" s="264" t="s">
        <v>167</v>
      </c>
      <c r="D28" s="219" t="s">
        <v>160</v>
      </c>
      <c r="E28" s="222">
        <v>8</v>
      </c>
      <c r="F28" s="227"/>
      <c r="G28" s="228">
        <f>E28*F28</f>
        <v>0</v>
      </c>
      <c r="H28" s="229"/>
      <c r="I28" s="241" t="s">
        <v>138</v>
      </c>
      <c r="J28" s="209"/>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v>21</v>
      </c>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6"/>
      <c r="B29" s="217"/>
      <c r="C29" s="265" t="s">
        <v>168</v>
      </c>
      <c r="D29" s="220"/>
      <c r="E29" s="223"/>
      <c r="F29" s="230"/>
      <c r="G29" s="231"/>
      <c r="H29" s="229"/>
      <c r="I29" s="241"/>
      <c r="J29" s="209"/>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210" t="str">
        <f>C29</f>
        <v>Včetně vystavení zápisu</v>
      </c>
      <c r="BB29" s="32"/>
      <c r="BC29" s="32"/>
      <c r="BD29" s="32"/>
      <c r="BE29" s="32"/>
      <c r="BF29" s="32"/>
      <c r="BG29" s="32"/>
      <c r="BH29" s="32"/>
    </row>
    <row r="30" spans="1:60" outlineLevel="1" x14ac:dyDescent="0.2">
      <c r="A30" s="236">
        <v>12</v>
      </c>
      <c r="B30" s="217" t="s">
        <v>169</v>
      </c>
      <c r="C30" s="264" t="s">
        <v>170</v>
      </c>
      <c r="D30" s="219" t="s">
        <v>133</v>
      </c>
      <c r="E30" s="222">
        <v>1</v>
      </c>
      <c r="F30" s="227"/>
      <c r="G30" s="228">
        <f>E30*F30</f>
        <v>0</v>
      </c>
      <c r="H30" s="229"/>
      <c r="I30" s="241" t="s">
        <v>138</v>
      </c>
      <c r="J30" s="209"/>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ht="78.75" outlineLevel="1" x14ac:dyDescent="0.2">
      <c r="A31" s="236"/>
      <c r="B31" s="217"/>
      <c r="C31" s="265" t="s">
        <v>171</v>
      </c>
      <c r="D31" s="220"/>
      <c r="E31" s="223"/>
      <c r="F31" s="230"/>
      <c r="G31" s="231"/>
      <c r="H31" s="229"/>
      <c r="I31" s="241"/>
      <c r="J31" s="209"/>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210" t="str">
        <f>C31</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31" s="32"/>
      <c r="BC31" s="32"/>
      <c r="BD31" s="32"/>
      <c r="BE31" s="32"/>
      <c r="BF31" s="32"/>
      <c r="BG31" s="32"/>
      <c r="BH31" s="32"/>
    </row>
    <row r="32" spans="1:60" outlineLevel="1" x14ac:dyDescent="0.2">
      <c r="A32" s="236"/>
      <c r="B32" s="217"/>
      <c r="C32" s="265" t="s">
        <v>172</v>
      </c>
      <c r="D32" s="220"/>
      <c r="E32" s="223"/>
      <c r="F32" s="230"/>
      <c r="G32" s="231"/>
      <c r="H32" s="229"/>
      <c r="I32" s="241"/>
      <c r="J32" s="209"/>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210" t="str">
        <f>C32</f>
        <v>Dokumentace zahrnuje dílčí dokumentace jednotlivých technologických a stavebních částí stavby.</v>
      </c>
      <c r="BB32" s="32"/>
      <c r="BC32" s="32"/>
      <c r="BD32" s="32"/>
      <c r="BE32" s="32"/>
      <c r="BF32" s="32"/>
      <c r="BG32" s="32"/>
      <c r="BH32" s="32"/>
    </row>
    <row r="33" spans="1:60" outlineLevel="1" x14ac:dyDescent="0.2">
      <c r="A33" s="236">
        <v>13</v>
      </c>
      <c r="B33" s="217" t="s">
        <v>173</v>
      </c>
      <c r="C33" s="264" t="s">
        <v>174</v>
      </c>
      <c r="D33" s="219" t="s">
        <v>133</v>
      </c>
      <c r="E33" s="222">
        <v>1</v>
      </c>
      <c r="F33" s="227"/>
      <c r="G33" s="228">
        <f>E33*F33</f>
        <v>0</v>
      </c>
      <c r="H33" s="229"/>
      <c r="I33" s="241" t="s">
        <v>138</v>
      </c>
      <c r="J33" s="209"/>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ht="78.75" outlineLevel="1" x14ac:dyDescent="0.2">
      <c r="A34" s="236"/>
      <c r="B34" s="217"/>
      <c r="C34" s="265" t="s">
        <v>175</v>
      </c>
      <c r="D34" s="220"/>
      <c r="E34" s="223"/>
      <c r="F34" s="230"/>
      <c r="G34" s="231"/>
      <c r="H34" s="229"/>
      <c r="I34" s="241"/>
      <c r="J34" s="209"/>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210" t="str">
        <f>C34</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34" s="32"/>
      <c r="BC34" s="32"/>
      <c r="BD34" s="32"/>
      <c r="BE34" s="32"/>
      <c r="BF34" s="32"/>
      <c r="BG34" s="32"/>
      <c r="BH34" s="32"/>
    </row>
    <row r="35" spans="1:60" outlineLevel="1" x14ac:dyDescent="0.2">
      <c r="A35" s="236"/>
      <c r="B35" s="217"/>
      <c r="C35" s="265" t="s">
        <v>172</v>
      </c>
      <c r="D35" s="220"/>
      <c r="E35" s="223"/>
      <c r="F35" s="230"/>
      <c r="G35" s="231"/>
      <c r="H35" s="229"/>
      <c r="I35" s="241"/>
      <c r="J35" s="209"/>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210" t="str">
        <f>C35</f>
        <v>Dokumentace zahrnuje dílčí dokumentace jednotlivých technologických a stavebních částí stavby.</v>
      </c>
      <c r="BB35" s="32"/>
      <c r="BC35" s="32"/>
      <c r="BD35" s="32"/>
      <c r="BE35" s="32"/>
      <c r="BF35" s="32"/>
      <c r="BG35" s="32"/>
      <c r="BH35" s="32"/>
    </row>
    <row r="36" spans="1:60" ht="22.5" outlineLevel="1" x14ac:dyDescent="0.2">
      <c r="A36" s="236">
        <v>14</v>
      </c>
      <c r="B36" s="217" t="s">
        <v>176</v>
      </c>
      <c r="C36" s="264" t="s">
        <v>177</v>
      </c>
      <c r="D36" s="219" t="s">
        <v>133</v>
      </c>
      <c r="E36" s="222">
        <v>1</v>
      </c>
      <c r="F36" s="227"/>
      <c r="G36" s="228">
        <f>E36*F36</f>
        <v>0</v>
      </c>
      <c r="H36" s="229"/>
      <c r="I36" s="241" t="s">
        <v>138</v>
      </c>
      <c r="J36" s="209"/>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ht="56.25" outlineLevel="1" x14ac:dyDescent="0.2">
      <c r="A37" s="236"/>
      <c r="B37" s="217"/>
      <c r="C37" s="265" t="s">
        <v>178</v>
      </c>
      <c r="D37" s="220"/>
      <c r="E37" s="223"/>
      <c r="F37" s="230"/>
      <c r="G37" s="231"/>
      <c r="H37" s="229"/>
      <c r="I37" s="241"/>
      <c r="J37" s="209"/>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210" t="str">
        <f>C37</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7" s="32"/>
      <c r="BC37" s="32"/>
      <c r="BD37" s="32"/>
      <c r="BE37" s="32"/>
      <c r="BF37" s="32"/>
      <c r="BG37" s="32"/>
      <c r="BH37" s="32"/>
    </row>
    <row r="38" spans="1:60" ht="22.5" outlineLevel="1" x14ac:dyDescent="0.2">
      <c r="A38" s="236">
        <v>15</v>
      </c>
      <c r="B38" s="217" t="s">
        <v>179</v>
      </c>
      <c r="C38" s="264" t="s">
        <v>180</v>
      </c>
      <c r="D38" s="219" t="s">
        <v>133</v>
      </c>
      <c r="E38" s="222">
        <v>1</v>
      </c>
      <c r="F38" s="227"/>
      <c r="G38" s="228">
        <f>E38*F38</f>
        <v>0</v>
      </c>
      <c r="H38" s="229"/>
      <c r="I38" s="241" t="s">
        <v>138</v>
      </c>
      <c r="J38" s="209"/>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v>21</v>
      </c>
      <c r="AN38" s="32"/>
      <c r="AO38" s="32"/>
      <c r="AP38" s="32"/>
      <c r="AQ38" s="32"/>
      <c r="AR38" s="32"/>
      <c r="AS38" s="32"/>
      <c r="AT38" s="32"/>
      <c r="AU38" s="32"/>
      <c r="AV38" s="32"/>
      <c r="AW38" s="32"/>
      <c r="AX38" s="32"/>
      <c r="AY38" s="32"/>
      <c r="AZ38" s="32"/>
      <c r="BA38" s="32"/>
      <c r="BB38" s="32"/>
      <c r="BC38" s="32"/>
      <c r="BD38" s="32"/>
      <c r="BE38" s="32"/>
      <c r="BF38" s="32"/>
      <c r="BG38" s="32"/>
      <c r="BH38" s="32"/>
    </row>
    <row r="39" spans="1:60" ht="45" outlineLevel="1" x14ac:dyDescent="0.2">
      <c r="A39" s="236"/>
      <c r="B39" s="217"/>
      <c r="C39" s="265" t="s">
        <v>181</v>
      </c>
      <c r="D39" s="220"/>
      <c r="E39" s="223"/>
      <c r="F39" s="230"/>
      <c r="G39" s="231"/>
      <c r="H39" s="229"/>
      <c r="I39" s="241"/>
      <c r="J39" s="209"/>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210" t="str">
        <f>C39</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9" s="32"/>
      <c r="BC39" s="32"/>
      <c r="BD39" s="32"/>
      <c r="BE39" s="32"/>
      <c r="BF39" s="32"/>
      <c r="BG39" s="32"/>
      <c r="BH39" s="32"/>
    </row>
    <row r="40" spans="1:60" outlineLevel="1" x14ac:dyDescent="0.2">
      <c r="A40" s="236">
        <v>16</v>
      </c>
      <c r="B40" s="217" t="s">
        <v>182</v>
      </c>
      <c r="C40" s="264" t="s">
        <v>183</v>
      </c>
      <c r="D40" s="219" t="s">
        <v>184</v>
      </c>
      <c r="E40" s="222">
        <v>1</v>
      </c>
      <c r="F40" s="227"/>
      <c r="G40" s="228">
        <f>E40*F40</f>
        <v>0</v>
      </c>
      <c r="H40" s="229"/>
      <c r="I40" s="241" t="s">
        <v>138</v>
      </c>
      <c r="J40" s="209"/>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ht="22.5" outlineLevel="1" x14ac:dyDescent="0.2">
      <c r="A41" s="236"/>
      <c r="B41" s="217"/>
      <c r="C41" s="265" t="s">
        <v>185</v>
      </c>
      <c r="D41" s="220"/>
      <c r="E41" s="223"/>
      <c r="F41" s="230"/>
      <c r="G41" s="231"/>
      <c r="H41" s="229"/>
      <c r="I41" s="241"/>
      <c r="J41" s="209"/>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10" t="str">
        <f>C41</f>
        <v>Kompletní systém sběru, třídění, odvozu a likvidace odpadu v souladu se zák. č.185/2001 Sb. v platném znění a vyhl. č.381/2001 Sb. v platném znění</v>
      </c>
      <c r="BB41" s="32"/>
      <c r="BC41" s="32"/>
      <c r="BD41" s="32"/>
      <c r="BE41" s="32"/>
      <c r="BF41" s="32"/>
      <c r="BG41" s="32"/>
      <c r="BH41" s="32"/>
    </row>
    <row r="42" spans="1:60" outlineLevel="1" x14ac:dyDescent="0.2">
      <c r="A42" s="236">
        <v>17</v>
      </c>
      <c r="B42" s="217" t="s">
        <v>186</v>
      </c>
      <c r="C42" s="264" t="s">
        <v>187</v>
      </c>
      <c r="D42" s="219" t="s">
        <v>184</v>
      </c>
      <c r="E42" s="222">
        <v>1</v>
      </c>
      <c r="F42" s="227"/>
      <c r="G42" s="228">
        <f>E42*F42</f>
        <v>0</v>
      </c>
      <c r="H42" s="229"/>
      <c r="I42" s="241" t="s">
        <v>138</v>
      </c>
      <c r="J42" s="209"/>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v>21</v>
      </c>
      <c r="AN42" s="32"/>
      <c r="AO42" s="32"/>
      <c r="AP42" s="32"/>
      <c r="AQ42" s="32"/>
      <c r="AR42" s="32"/>
      <c r="AS42" s="32"/>
      <c r="AT42" s="32"/>
      <c r="AU42" s="32"/>
      <c r="AV42" s="32"/>
      <c r="AW42" s="32"/>
      <c r="AX42" s="32"/>
      <c r="AY42" s="32"/>
      <c r="AZ42" s="32"/>
      <c r="BA42" s="32"/>
      <c r="BB42" s="32"/>
      <c r="BC42" s="32"/>
      <c r="BD42" s="32"/>
      <c r="BE42" s="32"/>
      <c r="BF42" s="32"/>
      <c r="BG42" s="32"/>
      <c r="BH42" s="32"/>
    </row>
    <row r="43" spans="1:60" ht="79.5" outlineLevel="1" thickBot="1" x14ac:dyDescent="0.25">
      <c r="A43" s="251"/>
      <c r="B43" s="252"/>
      <c r="C43" s="267" t="s">
        <v>188</v>
      </c>
      <c r="D43" s="253"/>
      <c r="E43" s="254"/>
      <c r="F43" s="255"/>
      <c r="G43" s="256"/>
      <c r="H43" s="257"/>
      <c r="I43" s="258"/>
      <c r="J43" s="209"/>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210" t="str">
        <f>C43</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43" s="32"/>
      <c r="BC43" s="32"/>
      <c r="BD43" s="32"/>
      <c r="BE43" s="32"/>
      <c r="BF43" s="32"/>
      <c r="BG43" s="32"/>
      <c r="BH43" s="32"/>
    </row>
    <row r="44" spans="1:60" ht="12.75" hidden="1" customHeight="1" x14ac:dyDescent="0.2">
      <c r="A44" s="54"/>
      <c r="B44" s="61"/>
      <c r="C44" s="268"/>
      <c r="D44" s="54"/>
      <c r="E44" s="54"/>
      <c r="F44" s="54"/>
      <c r="G44" s="54"/>
      <c r="H44" s="54"/>
      <c r="I44" s="54"/>
      <c r="J44" s="54"/>
      <c r="AK44">
        <f>SUM(AK1:AK43)</f>
        <v>0</v>
      </c>
      <c r="AL44">
        <f>SUM(AL1:AL43)</f>
        <v>0</v>
      </c>
      <c r="AN44">
        <v>15</v>
      </c>
      <c r="AO44">
        <v>21</v>
      </c>
    </row>
    <row r="45" spans="1:60" ht="12.75" hidden="1" customHeight="1" x14ac:dyDescent="0.2">
      <c r="A45" s="259"/>
      <c r="B45" s="260" t="s">
        <v>189</v>
      </c>
      <c r="C45" s="269"/>
      <c r="D45" s="261"/>
      <c r="E45" s="261"/>
      <c r="F45" s="261"/>
      <c r="G45" s="262">
        <f>F8+F16</f>
        <v>0</v>
      </c>
      <c r="H45" s="54"/>
      <c r="I45" s="54"/>
      <c r="J45" s="54"/>
      <c r="AN45">
        <f>SUMIF(AM8:AM44,AN44,G8:G44)</f>
        <v>0</v>
      </c>
      <c r="AO45">
        <f>SUMIF(AM8:AM44,AO44,G8:G44)</f>
        <v>0</v>
      </c>
    </row>
    <row r="46" spans="1:60" ht="12.75" customHeight="1" x14ac:dyDescent="0.2">
      <c r="A46" s="54"/>
      <c r="B46" s="61"/>
      <c r="C46" s="62"/>
      <c r="D46" s="54"/>
      <c r="E46" s="54"/>
      <c r="F46" s="54"/>
      <c r="G46" s="54"/>
      <c r="H46" s="54"/>
      <c r="I46" s="54"/>
      <c r="J46" s="54"/>
    </row>
    <row r="47" spans="1:60" ht="12.75" customHeight="1" x14ac:dyDescent="0.2">
      <c r="A47" s="54"/>
      <c r="B47" s="61"/>
      <c r="C47" s="62"/>
      <c r="D47" s="54"/>
      <c r="E47" s="54"/>
      <c r="F47" s="54"/>
      <c r="G47" s="54"/>
      <c r="H47" s="54"/>
      <c r="I47" s="54"/>
      <c r="J47" s="54"/>
    </row>
    <row r="48" spans="1:60"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o5vujiZWqj9dX/rCzLyyU+w7XqG3aPKcLIdRg8048pU/60Ife8oSp1eqlkhYI10fhC8wHzWcbJDOUA5HaGlLiw==" saltValue="qJf8QTNMVXNlJiEjJmTWzA==" spinCount="100000" sheet="1"/>
  <mergeCells count="24">
    <mergeCell ref="C34:G34"/>
    <mergeCell ref="C35:G35"/>
    <mergeCell ref="C37:G37"/>
    <mergeCell ref="C39:G39"/>
    <mergeCell ref="C41:G41"/>
    <mergeCell ref="C43:G43"/>
    <mergeCell ref="B23:G23"/>
    <mergeCell ref="C25:G25"/>
    <mergeCell ref="C27:G27"/>
    <mergeCell ref="C29:G29"/>
    <mergeCell ref="C31:G31"/>
    <mergeCell ref="C32:G32"/>
    <mergeCell ref="C10:G10"/>
    <mergeCell ref="C12:G12"/>
    <mergeCell ref="C14:G14"/>
    <mergeCell ref="F16:G16"/>
    <mergeCell ref="C18:G18"/>
    <mergeCell ref="B22:G22"/>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07/17/01</v>
      </c>
      <c r="C1" s="31" t="str">
        <f>Stavba!NazevStavby</f>
        <v>Výměna střešní krytiny a zateplení stropu na budově odborného výcviku SŠ Rokycany 0592016</v>
      </c>
      <c r="D1" s="31"/>
      <c r="E1" s="31"/>
      <c r="F1" s="31"/>
      <c r="G1" s="24"/>
      <c r="H1" s="33"/>
    </row>
    <row r="2" spans="1:10" ht="13.5" customHeight="1" thickBot="1" x14ac:dyDescent="0.25">
      <c r="A2" s="25" t="s">
        <v>29</v>
      </c>
      <c r="B2" s="155" t="s">
        <v>59</v>
      </c>
      <c r="C2" s="156" t="s">
        <v>60</v>
      </c>
      <c r="D2" s="92"/>
      <c r="E2" s="92"/>
      <c r="F2" s="92"/>
      <c r="G2" s="26" t="s">
        <v>15</v>
      </c>
      <c r="H2" s="270" t="s">
        <v>61</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01</v>
      </c>
      <c r="H6" s="35"/>
    </row>
    <row r="7" spans="1:10" ht="15.75" customHeight="1" x14ac:dyDescent="0.25">
      <c r="B7" s="93" t="str">
        <f>C2</f>
        <v>Budova odborného výcviku SŠ Rokycany</v>
      </c>
      <c r="C7" s="94"/>
      <c r="D7" s="94"/>
      <c r="E7" s="94"/>
      <c r="F7" s="94"/>
      <c r="G7" s="94"/>
      <c r="H7" s="35"/>
    </row>
    <row r="8" spans="1:10" ht="12.75" customHeight="1" x14ac:dyDescent="0.2">
      <c r="H8" s="35"/>
    </row>
    <row r="9" spans="1:10" ht="12.75" customHeight="1" x14ac:dyDescent="0.2">
      <c r="A9" s="32" t="s">
        <v>28</v>
      </c>
      <c r="B9" s="160" t="s">
        <v>190</v>
      </c>
      <c r="C9" s="160" t="s">
        <v>191</v>
      </c>
      <c r="D9" s="32"/>
      <c r="E9" s="32"/>
      <c r="F9" s="32"/>
      <c r="G9" s="32"/>
      <c r="H9" s="36"/>
      <c r="I9" s="32"/>
      <c r="J9" s="32"/>
    </row>
    <row r="10" spans="1:10" ht="12.75" customHeight="1" x14ac:dyDescent="0.2">
      <c r="A10" s="32"/>
      <c r="B10" s="160" t="s">
        <v>192</v>
      </c>
      <c r="C10" s="160" t="s">
        <v>193</v>
      </c>
      <c r="D10" s="32"/>
      <c r="E10" s="32"/>
      <c r="F10" s="32"/>
      <c r="G10" s="32"/>
      <c r="H10" s="36"/>
      <c r="I10" s="32"/>
      <c r="J10" s="32"/>
    </row>
    <row r="11" spans="1:10" ht="12.75" customHeight="1" x14ac:dyDescent="0.2">
      <c r="A11" s="32"/>
      <c r="B11" s="160" t="s">
        <v>194</v>
      </c>
      <c r="C11" s="160" t="s">
        <v>195</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60" t="s">
        <v>196</v>
      </c>
      <c r="C13" s="160" t="s">
        <v>197</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60" t="s">
        <v>61</v>
      </c>
      <c r="C15" s="160" t="s">
        <v>198</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116</v>
      </c>
      <c r="B17" s="179">
        <v>7110</v>
      </c>
      <c r="C17" s="160" t="s">
        <v>199</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57" t="s">
        <v>117</v>
      </c>
      <c r="B19" s="158"/>
      <c r="C19" s="158"/>
      <c r="D19" s="158"/>
      <c r="E19" s="158"/>
      <c r="F19" s="158"/>
      <c r="G19" s="158"/>
      <c r="H19" s="159"/>
      <c r="I19" s="32"/>
      <c r="J19" s="32"/>
    </row>
    <row r="20" spans="1:16" ht="12.75" customHeight="1" x14ac:dyDescent="0.2">
      <c r="A20" s="168" t="s">
        <v>118</v>
      </c>
      <c r="B20" s="169"/>
      <c r="C20" s="170"/>
      <c r="D20" s="170"/>
      <c r="E20" s="170"/>
      <c r="F20" s="170"/>
      <c r="G20" s="171"/>
      <c r="H20" s="172" t="s">
        <v>119</v>
      </c>
      <c r="I20" s="32"/>
      <c r="J20" s="32"/>
    </row>
    <row r="21" spans="1:16" ht="12.75" customHeight="1" x14ac:dyDescent="0.2">
      <c r="A21" s="166" t="s">
        <v>200</v>
      </c>
      <c r="B21" s="164" t="s">
        <v>201</v>
      </c>
      <c r="C21" s="163"/>
      <c r="D21" s="163"/>
      <c r="E21" s="163"/>
      <c r="F21" s="163"/>
      <c r="G21" s="165"/>
      <c r="H21" s="167">
        <f>'01 010106 Pol'!G428</f>
        <v>0</v>
      </c>
      <c r="I21" s="32"/>
      <c r="J21" s="32"/>
      <c r="O21">
        <f>'01 010106 Pol'!AN428</f>
        <v>0</v>
      </c>
      <c r="P21">
        <f>'01 010106 Pol'!AO428</f>
        <v>0</v>
      </c>
    </row>
    <row r="22" spans="1:16" ht="12.75" customHeight="1" thickBot="1" x14ac:dyDescent="0.25">
      <c r="A22" s="173"/>
      <c r="B22" s="174" t="s">
        <v>121</v>
      </c>
      <c r="C22" s="175"/>
      <c r="D22" s="176" t="str">
        <f>B2</f>
        <v>01</v>
      </c>
      <c r="E22" s="175"/>
      <c r="F22" s="175"/>
      <c r="G22" s="177"/>
      <c r="H22" s="178">
        <f>SUM(H21:H21)</f>
        <v>0</v>
      </c>
      <c r="I22" s="32"/>
      <c r="J22" s="32"/>
    </row>
    <row r="23" spans="1:16" ht="12.75" customHeight="1" thickBot="1" x14ac:dyDescent="0.25">
      <c r="A23" s="32"/>
      <c r="B23" s="32"/>
      <c r="C23" s="32"/>
      <c r="D23" s="32"/>
      <c r="E23" s="32"/>
      <c r="F23" s="32"/>
      <c r="G23" s="32"/>
      <c r="H23" s="179"/>
      <c r="I23" s="32"/>
      <c r="J23" s="32"/>
    </row>
    <row r="24" spans="1:16" ht="12.75" customHeight="1" x14ac:dyDescent="0.2">
      <c r="A24" s="189"/>
      <c r="B24" s="190"/>
      <c r="C24" s="190"/>
      <c r="D24" s="190"/>
      <c r="E24" s="191"/>
      <c r="F24" s="190"/>
      <c r="G24" s="190"/>
      <c r="H24" s="192" t="s">
        <v>63</v>
      </c>
      <c r="I24" s="32"/>
      <c r="J24" s="32"/>
      <c r="O24" s="35">
        <f>H25</f>
        <v>0</v>
      </c>
      <c r="P24" s="35">
        <f>H27</f>
        <v>0</v>
      </c>
    </row>
    <row r="25" spans="1:16" ht="12.75" customHeight="1" x14ac:dyDescent="0.2">
      <c r="A25" s="184" t="s">
        <v>64</v>
      </c>
      <c r="B25" s="180"/>
      <c r="C25" s="180"/>
      <c r="D25" s="180">
        <v>15</v>
      </c>
      <c r="E25" s="181" t="s">
        <v>65</v>
      </c>
      <c r="F25" s="180"/>
      <c r="G25" s="180"/>
      <c r="H25" s="187">
        <f>SUM(O20:O21)</f>
        <v>0</v>
      </c>
      <c r="I25" s="32"/>
      <c r="J25" s="32"/>
    </row>
    <row r="26" spans="1:16" ht="12.75" customHeight="1" x14ac:dyDescent="0.2">
      <c r="A26" s="185" t="s">
        <v>66</v>
      </c>
      <c r="B26" s="161"/>
      <c r="C26" s="161"/>
      <c r="D26" s="161">
        <v>15</v>
      </c>
      <c r="E26" s="182" t="s">
        <v>65</v>
      </c>
      <c r="F26" s="161"/>
      <c r="G26" s="161"/>
      <c r="H26" s="188">
        <f>H25*(D26/100)</f>
        <v>0</v>
      </c>
      <c r="I26" s="32"/>
      <c r="J26" s="32"/>
    </row>
    <row r="27" spans="1:16" ht="12.75" customHeight="1" x14ac:dyDescent="0.2">
      <c r="A27" s="185" t="s">
        <v>64</v>
      </c>
      <c r="B27" s="161"/>
      <c r="C27" s="161"/>
      <c r="D27" s="161">
        <v>21</v>
      </c>
      <c r="E27" s="182" t="s">
        <v>65</v>
      </c>
      <c r="F27" s="161"/>
      <c r="G27" s="161"/>
      <c r="H27" s="188">
        <f>SUM(P20:P21)</f>
        <v>0</v>
      </c>
      <c r="I27" s="32"/>
      <c r="J27" s="32"/>
    </row>
    <row r="28" spans="1:16" ht="12.75" customHeight="1" thickBot="1" x14ac:dyDescent="0.25">
      <c r="A28" s="186" t="s">
        <v>66</v>
      </c>
      <c r="B28" s="162"/>
      <c r="C28" s="162"/>
      <c r="D28" s="162">
        <v>21</v>
      </c>
      <c r="E28" s="183" t="s">
        <v>65</v>
      </c>
      <c r="F28" s="161"/>
      <c r="G28" s="161"/>
      <c r="H28" s="188">
        <f>H27*(D28/100)</f>
        <v>0</v>
      </c>
      <c r="I28" s="32"/>
      <c r="J28" s="32"/>
    </row>
    <row r="29" spans="1:16" ht="12.75" customHeight="1" thickBot="1" x14ac:dyDescent="0.25">
      <c r="A29" s="193" t="s">
        <v>122</v>
      </c>
      <c r="B29" s="194"/>
      <c r="C29" s="194"/>
      <c r="D29" s="194"/>
      <c r="E29" s="194"/>
      <c r="F29" s="195"/>
      <c r="G29" s="196"/>
      <c r="H29" s="197">
        <f>SUM(H25:H28)</f>
        <v>0</v>
      </c>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A5r3Iz7bpzR7whOMe89KM9yy5EgGD1ohxiQRvEobITalo4YPj8IEnplPgD6myaHpNlDbb59YquMcuIGZlXnpqA==" saltValue="BS6QMQhut1ZkHRTKr4k9Yw=="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428"/>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198" t="s">
        <v>202</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9" t="s">
        <v>33</v>
      </c>
      <c r="B4" s="200" t="s">
        <v>200</v>
      </c>
      <c r="C4" s="213" t="s">
        <v>201</v>
      </c>
      <c r="D4" s="201"/>
      <c r="E4" s="201"/>
      <c r="F4" s="201"/>
      <c r="G4" s="202"/>
      <c r="H4" s="54"/>
      <c r="I4" s="54"/>
      <c r="J4" s="54"/>
    </row>
    <row r="5" spans="1:60" ht="14.25" thickTop="1" thickBot="1" x14ac:dyDescent="0.25">
      <c r="A5" s="54"/>
      <c r="B5" s="61"/>
      <c r="C5" s="62"/>
      <c r="D5" s="63"/>
      <c r="E5" s="54"/>
      <c r="F5" s="54"/>
      <c r="G5" s="54"/>
      <c r="H5" s="54"/>
      <c r="I5" s="54"/>
      <c r="J5" s="54"/>
    </row>
    <row r="6" spans="1:60" ht="27" thickTop="1" thickBot="1" x14ac:dyDescent="0.25">
      <c r="A6" s="203" t="s">
        <v>34</v>
      </c>
      <c r="B6" s="206" t="s">
        <v>35</v>
      </c>
      <c r="C6" s="207" t="s">
        <v>36</v>
      </c>
      <c r="D6" s="204" t="s">
        <v>37</v>
      </c>
      <c r="E6" s="205" t="s">
        <v>38</v>
      </c>
      <c r="F6" s="208" t="s">
        <v>39</v>
      </c>
      <c r="G6" s="242" t="s">
        <v>40</v>
      </c>
      <c r="H6" s="243" t="s">
        <v>124</v>
      </c>
      <c r="I6" s="215" t="s">
        <v>125</v>
      </c>
      <c r="J6" s="54"/>
    </row>
    <row r="7" spans="1:60" x14ac:dyDescent="0.2">
      <c r="A7" s="244"/>
      <c r="B7" s="245" t="s">
        <v>126</v>
      </c>
      <c r="C7" s="246" t="s">
        <v>127</v>
      </c>
      <c r="D7" s="246"/>
      <c r="E7" s="247"/>
      <c r="F7" s="248"/>
      <c r="G7" s="248"/>
      <c r="H7" s="249"/>
      <c r="I7" s="250"/>
      <c r="J7" s="54"/>
    </row>
    <row r="8" spans="1:60" x14ac:dyDescent="0.2">
      <c r="A8" s="235" t="s">
        <v>128</v>
      </c>
      <c r="B8" s="216" t="s">
        <v>203</v>
      </c>
      <c r="C8" s="263" t="s">
        <v>204</v>
      </c>
      <c r="D8" s="218"/>
      <c r="E8" s="221"/>
      <c r="F8" s="224">
        <f>SUM(G9:G16)</f>
        <v>0</v>
      </c>
      <c r="G8" s="225"/>
      <c r="H8" s="226"/>
      <c r="I8" s="240"/>
      <c r="J8" s="54"/>
    </row>
    <row r="9" spans="1:60" outlineLevel="1" x14ac:dyDescent="0.2">
      <c r="A9" s="236"/>
      <c r="B9" s="271" t="s">
        <v>205</v>
      </c>
      <c r="C9" s="282"/>
      <c r="D9" s="272"/>
      <c r="E9" s="274"/>
      <c r="F9" s="276"/>
      <c r="G9" s="277"/>
      <c r="H9" s="229"/>
      <c r="I9" s="241"/>
      <c r="J9" s="209"/>
      <c r="K9" s="32">
        <v>1</v>
      </c>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6"/>
      <c r="B10" s="214" t="s">
        <v>206</v>
      </c>
      <c r="C10" s="266"/>
      <c r="D10" s="237"/>
      <c r="E10" s="238"/>
      <c r="F10" s="239"/>
      <c r="G10" s="234"/>
      <c r="H10" s="229"/>
      <c r="I10" s="241"/>
      <c r="J10" s="209"/>
      <c r="K10" s="32">
        <v>2</v>
      </c>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ht="22.5" outlineLevel="1" x14ac:dyDescent="0.2">
      <c r="A11" s="236">
        <v>1</v>
      </c>
      <c r="B11" s="217" t="s">
        <v>207</v>
      </c>
      <c r="C11" s="264" t="s">
        <v>208</v>
      </c>
      <c r="D11" s="219" t="s">
        <v>209</v>
      </c>
      <c r="E11" s="222">
        <v>23.6</v>
      </c>
      <c r="F11" s="227"/>
      <c r="G11" s="228">
        <f>E11*F11</f>
        <v>0</v>
      </c>
      <c r="H11" s="229" t="s">
        <v>210</v>
      </c>
      <c r="I11" s="241" t="s">
        <v>134</v>
      </c>
      <c r="J11" s="209"/>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6"/>
      <c r="B12" s="217"/>
      <c r="C12" s="283" t="s">
        <v>211</v>
      </c>
      <c r="D12" s="273"/>
      <c r="E12" s="275">
        <v>23.6</v>
      </c>
      <c r="F12" s="228"/>
      <c r="G12" s="228"/>
      <c r="H12" s="229"/>
      <c r="I12" s="241"/>
      <c r="J12" s="209"/>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6"/>
      <c r="B13" s="214" t="s">
        <v>212</v>
      </c>
      <c r="C13" s="266"/>
      <c r="D13" s="237"/>
      <c r="E13" s="238"/>
      <c r="F13" s="239"/>
      <c r="G13" s="234"/>
      <c r="H13" s="229"/>
      <c r="I13" s="241"/>
      <c r="J13" s="209"/>
      <c r="K13" s="32">
        <v>1</v>
      </c>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6">
        <v>2</v>
      </c>
      <c r="B14" s="217" t="s">
        <v>213</v>
      </c>
      <c r="C14" s="264" t="s">
        <v>214</v>
      </c>
      <c r="D14" s="219" t="s">
        <v>215</v>
      </c>
      <c r="E14" s="222">
        <v>47.2</v>
      </c>
      <c r="F14" s="227"/>
      <c r="G14" s="228">
        <f>E14*F14</f>
        <v>0</v>
      </c>
      <c r="H14" s="229" t="s">
        <v>216</v>
      </c>
      <c r="I14" s="241" t="s">
        <v>134</v>
      </c>
      <c r="J14" s="209"/>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6"/>
      <c r="B15" s="217"/>
      <c r="C15" s="265" t="s">
        <v>217</v>
      </c>
      <c r="D15" s="220"/>
      <c r="E15" s="223"/>
      <c r="F15" s="230"/>
      <c r="G15" s="231"/>
      <c r="H15" s="229"/>
      <c r="I15" s="241"/>
      <c r="J15" s="209"/>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210" t="str">
        <f>C15</f>
        <v>provázání nového zdiva z podkladovou konstrukcí, chem. kotvy  po 0,5 m</v>
      </c>
      <c r="BB15" s="32"/>
      <c r="BC15" s="32"/>
      <c r="BD15" s="32"/>
      <c r="BE15" s="32"/>
      <c r="BF15" s="32"/>
      <c r="BG15" s="32"/>
      <c r="BH15" s="32"/>
    </row>
    <row r="16" spans="1:60" outlineLevel="1" x14ac:dyDescent="0.2">
      <c r="A16" s="236"/>
      <c r="B16" s="217"/>
      <c r="C16" s="283" t="s">
        <v>218</v>
      </c>
      <c r="D16" s="273"/>
      <c r="E16" s="275">
        <v>47.2</v>
      </c>
      <c r="F16" s="228"/>
      <c r="G16" s="228"/>
      <c r="H16" s="229"/>
      <c r="I16" s="241"/>
      <c r="J16" s="209"/>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x14ac:dyDescent="0.2">
      <c r="A17" s="235" t="s">
        <v>128</v>
      </c>
      <c r="B17" s="216" t="s">
        <v>219</v>
      </c>
      <c r="C17" s="263" t="s">
        <v>220</v>
      </c>
      <c r="D17" s="218"/>
      <c r="E17" s="221"/>
      <c r="F17" s="232">
        <f>SUM(G18:G22)</f>
        <v>0</v>
      </c>
      <c r="G17" s="233"/>
      <c r="H17" s="226"/>
      <c r="I17" s="240"/>
      <c r="J17" s="54"/>
    </row>
    <row r="18" spans="1:60" outlineLevel="1" x14ac:dyDescent="0.2">
      <c r="A18" s="236"/>
      <c r="B18" s="271" t="s">
        <v>221</v>
      </c>
      <c r="C18" s="282"/>
      <c r="D18" s="272"/>
      <c r="E18" s="274"/>
      <c r="F18" s="276"/>
      <c r="G18" s="277"/>
      <c r="H18" s="229"/>
      <c r="I18" s="241"/>
      <c r="J18" s="209"/>
      <c r="K18" s="32">
        <v>1</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6"/>
      <c r="B19" s="214" t="s">
        <v>222</v>
      </c>
      <c r="C19" s="266"/>
      <c r="D19" s="237"/>
      <c r="E19" s="238"/>
      <c r="F19" s="239"/>
      <c r="G19" s="234"/>
      <c r="H19" s="229"/>
      <c r="I19" s="241"/>
      <c r="J19" s="209"/>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6"/>
      <c r="B20" s="214" t="s">
        <v>223</v>
      </c>
      <c r="C20" s="266"/>
      <c r="D20" s="237"/>
      <c r="E20" s="238"/>
      <c r="F20" s="239"/>
      <c r="G20" s="234"/>
      <c r="H20" s="229"/>
      <c r="I20" s="241"/>
      <c r="J20" s="209"/>
      <c r="K20" s="32">
        <v>2</v>
      </c>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6">
        <v>3</v>
      </c>
      <c r="B21" s="217" t="s">
        <v>224</v>
      </c>
      <c r="C21" s="264" t="s">
        <v>225</v>
      </c>
      <c r="D21" s="219" t="s">
        <v>226</v>
      </c>
      <c r="E21" s="222">
        <v>6.9119999999999999</v>
      </c>
      <c r="F21" s="227"/>
      <c r="G21" s="228">
        <f>E21*F21</f>
        <v>0</v>
      </c>
      <c r="H21" s="229" t="s">
        <v>210</v>
      </c>
      <c r="I21" s="241" t="s">
        <v>134</v>
      </c>
      <c r="J21" s="209"/>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6"/>
      <c r="B22" s="217"/>
      <c r="C22" s="283" t="s">
        <v>227</v>
      </c>
      <c r="D22" s="273"/>
      <c r="E22" s="275">
        <v>6.9119999999999999</v>
      </c>
      <c r="F22" s="228"/>
      <c r="G22" s="228"/>
      <c r="H22" s="229"/>
      <c r="I22" s="241"/>
      <c r="J22" s="209"/>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x14ac:dyDescent="0.2">
      <c r="A23" s="235" t="s">
        <v>128</v>
      </c>
      <c r="B23" s="216" t="s">
        <v>228</v>
      </c>
      <c r="C23" s="263" t="s">
        <v>229</v>
      </c>
      <c r="D23" s="218"/>
      <c r="E23" s="221"/>
      <c r="F23" s="232">
        <f>SUM(G24:G33)</f>
        <v>0</v>
      </c>
      <c r="G23" s="233"/>
      <c r="H23" s="226"/>
      <c r="I23" s="240"/>
      <c r="J23" s="54"/>
    </row>
    <row r="24" spans="1:60" outlineLevel="1" x14ac:dyDescent="0.2">
      <c r="A24" s="236"/>
      <c r="B24" s="271" t="s">
        <v>230</v>
      </c>
      <c r="C24" s="282"/>
      <c r="D24" s="272"/>
      <c r="E24" s="274"/>
      <c r="F24" s="276"/>
      <c r="G24" s="277"/>
      <c r="H24" s="229"/>
      <c r="I24" s="241"/>
      <c r="J24" s="209"/>
      <c r="K24" s="32">
        <v>1</v>
      </c>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ht="22.5" outlineLevel="1" x14ac:dyDescent="0.2">
      <c r="A25" s="236"/>
      <c r="B25" s="214" t="s">
        <v>231</v>
      </c>
      <c r="C25" s="266"/>
      <c r="D25" s="237"/>
      <c r="E25" s="238"/>
      <c r="F25" s="239"/>
      <c r="G25" s="234"/>
      <c r="H25" s="229"/>
      <c r="I25" s="241"/>
      <c r="J25" s="209"/>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210" t="str">
        <f>B25</f>
        <v>které se zřizují před úpravami povrchu, a obalení osazených dveřních zárubní před znečištěním při úpravách povrchu nástřikem plastických maltovin včetně pozdějšího odkrytí,</v>
      </c>
      <c r="BA25" s="32"/>
      <c r="BB25" s="32"/>
      <c r="BC25" s="32"/>
      <c r="BD25" s="32"/>
      <c r="BE25" s="32"/>
      <c r="BF25" s="32"/>
      <c r="BG25" s="32"/>
      <c r="BH25" s="32"/>
    </row>
    <row r="26" spans="1:60" outlineLevel="1" x14ac:dyDescent="0.2">
      <c r="A26" s="236">
        <v>4</v>
      </c>
      <c r="B26" s="217" t="s">
        <v>232</v>
      </c>
      <c r="C26" s="264" t="s">
        <v>233</v>
      </c>
      <c r="D26" s="219" t="s">
        <v>226</v>
      </c>
      <c r="E26" s="222">
        <v>135</v>
      </c>
      <c r="F26" s="227"/>
      <c r="G26" s="228">
        <f>E26*F26</f>
        <v>0</v>
      </c>
      <c r="H26" s="229" t="s">
        <v>210</v>
      </c>
      <c r="I26" s="241" t="s">
        <v>134</v>
      </c>
      <c r="J26" s="209"/>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6"/>
      <c r="B27" s="217"/>
      <c r="C27" s="265" t="s">
        <v>234</v>
      </c>
      <c r="D27" s="220"/>
      <c r="E27" s="223"/>
      <c r="F27" s="230"/>
      <c r="G27" s="231"/>
      <c r="H27" s="229"/>
      <c r="I27" s="241"/>
      <c r="J27" s="209"/>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210" t="str">
        <f>C27</f>
        <v>ochrana vnitřích prostor podkroví</v>
      </c>
      <c r="BB27" s="32"/>
      <c r="BC27" s="32"/>
      <c r="BD27" s="32"/>
      <c r="BE27" s="32"/>
      <c r="BF27" s="32"/>
      <c r="BG27" s="32"/>
      <c r="BH27" s="32"/>
    </row>
    <row r="28" spans="1:60" outlineLevel="1" x14ac:dyDescent="0.2">
      <c r="A28" s="236"/>
      <c r="B28" s="217"/>
      <c r="C28" s="283" t="s">
        <v>235</v>
      </c>
      <c r="D28" s="273"/>
      <c r="E28" s="275">
        <v>135</v>
      </c>
      <c r="F28" s="228"/>
      <c r="G28" s="228"/>
      <c r="H28" s="229"/>
      <c r="I28" s="241"/>
      <c r="J28" s="209"/>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6"/>
      <c r="B29" s="214" t="s">
        <v>236</v>
      </c>
      <c r="C29" s="266"/>
      <c r="D29" s="237"/>
      <c r="E29" s="238"/>
      <c r="F29" s="239"/>
      <c r="G29" s="234"/>
      <c r="H29" s="229"/>
      <c r="I29" s="241"/>
      <c r="J29" s="209"/>
      <c r="K29" s="32">
        <v>1</v>
      </c>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6">
        <v>5</v>
      </c>
      <c r="B30" s="217" t="s">
        <v>237</v>
      </c>
      <c r="C30" s="264" t="s">
        <v>238</v>
      </c>
      <c r="D30" s="219" t="s">
        <v>226</v>
      </c>
      <c r="E30" s="222">
        <v>162.26</v>
      </c>
      <c r="F30" s="227"/>
      <c r="G30" s="228">
        <f>E30*F30</f>
        <v>0</v>
      </c>
      <c r="H30" s="229" t="s">
        <v>216</v>
      </c>
      <c r="I30" s="241" t="s">
        <v>134</v>
      </c>
      <c r="J30" s="209"/>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6"/>
      <c r="B31" s="217"/>
      <c r="C31" s="265" t="s">
        <v>239</v>
      </c>
      <c r="D31" s="220"/>
      <c r="E31" s="223"/>
      <c r="F31" s="230"/>
      <c r="G31" s="231"/>
      <c r="H31" s="229"/>
      <c r="I31" s="241"/>
      <c r="J31" s="209"/>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210" t="str">
        <f>C31</f>
        <v>Včetně pomocného pracovního lešení o výšce podlahy do 1900 mm a pro zatížení do 1,5 kPa.</v>
      </c>
      <c r="BB31" s="32"/>
      <c r="BC31" s="32"/>
      <c r="BD31" s="32"/>
      <c r="BE31" s="32"/>
      <c r="BF31" s="32"/>
      <c r="BG31" s="32"/>
      <c r="BH31" s="32"/>
    </row>
    <row r="32" spans="1:60" outlineLevel="1" x14ac:dyDescent="0.2">
      <c r="A32" s="236"/>
      <c r="B32" s="217"/>
      <c r="C32" s="283" t="s">
        <v>240</v>
      </c>
      <c r="D32" s="273"/>
      <c r="E32" s="275">
        <v>124.46</v>
      </c>
      <c r="F32" s="228"/>
      <c r="G32" s="228"/>
      <c r="H32" s="229"/>
      <c r="I32" s="241"/>
      <c r="J32" s="209"/>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6"/>
      <c r="B33" s="217"/>
      <c r="C33" s="283" t="s">
        <v>241</v>
      </c>
      <c r="D33" s="273"/>
      <c r="E33" s="275">
        <v>37.799999999999997</v>
      </c>
      <c r="F33" s="228"/>
      <c r="G33" s="228"/>
      <c r="H33" s="229"/>
      <c r="I33" s="241"/>
      <c r="J33" s="209"/>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x14ac:dyDescent="0.2">
      <c r="A34" s="235" t="s">
        <v>128</v>
      </c>
      <c r="B34" s="216" t="s">
        <v>242</v>
      </c>
      <c r="C34" s="263" t="s">
        <v>243</v>
      </c>
      <c r="D34" s="218"/>
      <c r="E34" s="221"/>
      <c r="F34" s="232">
        <f>SUM(G35:G38)</f>
        <v>0</v>
      </c>
      <c r="G34" s="233"/>
      <c r="H34" s="226"/>
      <c r="I34" s="240"/>
      <c r="J34" s="54"/>
    </row>
    <row r="35" spans="1:60" outlineLevel="1" x14ac:dyDescent="0.2">
      <c r="A35" s="236"/>
      <c r="B35" s="271" t="s">
        <v>244</v>
      </c>
      <c r="C35" s="282"/>
      <c r="D35" s="272"/>
      <c r="E35" s="274"/>
      <c r="F35" s="276"/>
      <c r="G35" s="277"/>
      <c r="H35" s="229"/>
      <c r="I35" s="241"/>
      <c r="J35" s="209"/>
      <c r="K35" s="32">
        <v>1</v>
      </c>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ht="22.5" outlineLevel="1" x14ac:dyDescent="0.2">
      <c r="A36" s="236">
        <v>6</v>
      </c>
      <c r="B36" s="217" t="s">
        <v>245</v>
      </c>
      <c r="C36" s="264" t="s">
        <v>246</v>
      </c>
      <c r="D36" s="219" t="s">
        <v>226</v>
      </c>
      <c r="E36" s="222">
        <v>134.28</v>
      </c>
      <c r="F36" s="227"/>
      <c r="G36" s="228">
        <f>E36*F36</f>
        <v>0</v>
      </c>
      <c r="H36" s="229" t="s">
        <v>216</v>
      </c>
      <c r="I36" s="241" t="s">
        <v>134</v>
      </c>
      <c r="J36" s="209"/>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6"/>
      <c r="B37" s="217"/>
      <c r="C37" s="283" t="s">
        <v>247</v>
      </c>
      <c r="D37" s="273"/>
      <c r="E37" s="275">
        <v>124.2</v>
      </c>
      <c r="F37" s="228"/>
      <c r="G37" s="228"/>
      <c r="H37" s="229"/>
      <c r="I37" s="241"/>
      <c r="J37" s="209"/>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6"/>
      <c r="B38" s="217"/>
      <c r="C38" s="283" t="s">
        <v>248</v>
      </c>
      <c r="D38" s="273"/>
      <c r="E38" s="275">
        <v>10.08</v>
      </c>
      <c r="F38" s="228"/>
      <c r="G38" s="228"/>
      <c r="H38" s="229"/>
      <c r="I38" s="241"/>
      <c r="J38" s="209"/>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x14ac:dyDescent="0.2">
      <c r="A39" s="235" t="s">
        <v>128</v>
      </c>
      <c r="B39" s="216" t="s">
        <v>249</v>
      </c>
      <c r="C39" s="263" t="s">
        <v>250</v>
      </c>
      <c r="D39" s="218"/>
      <c r="E39" s="221"/>
      <c r="F39" s="232">
        <f>SUM(G40:G53)</f>
        <v>0</v>
      </c>
      <c r="G39" s="233"/>
      <c r="H39" s="226"/>
      <c r="I39" s="240"/>
      <c r="J39" s="54"/>
    </row>
    <row r="40" spans="1:60" outlineLevel="1" x14ac:dyDescent="0.2">
      <c r="A40" s="236"/>
      <c r="B40" s="271" t="s">
        <v>251</v>
      </c>
      <c r="C40" s="282"/>
      <c r="D40" s="272"/>
      <c r="E40" s="274"/>
      <c r="F40" s="276"/>
      <c r="G40" s="277"/>
      <c r="H40" s="229"/>
      <c r="I40" s="241"/>
      <c r="J40" s="209"/>
      <c r="K40" s="32">
        <v>1</v>
      </c>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6">
        <v>7</v>
      </c>
      <c r="B41" s="217" t="s">
        <v>252</v>
      </c>
      <c r="C41" s="264" t="s">
        <v>253</v>
      </c>
      <c r="D41" s="219" t="s">
        <v>226</v>
      </c>
      <c r="E41" s="222">
        <v>35.520000000000003</v>
      </c>
      <c r="F41" s="227"/>
      <c r="G41" s="228">
        <f>E41*F41</f>
        <v>0</v>
      </c>
      <c r="H41" s="229" t="s">
        <v>254</v>
      </c>
      <c r="I41" s="241" t="s">
        <v>134</v>
      </c>
      <c r="J41" s="209"/>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36"/>
      <c r="B42" s="217"/>
      <c r="C42" s="283" t="s">
        <v>255</v>
      </c>
      <c r="D42" s="273"/>
      <c r="E42" s="275">
        <v>30.48</v>
      </c>
      <c r="F42" s="228"/>
      <c r="G42" s="228"/>
      <c r="H42" s="229"/>
      <c r="I42" s="241"/>
      <c r="J42" s="209"/>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6"/>
      <c r="B43" s="217"/>
      <c r="C43" s="283" t="s">
        <v>256</v>
      </c>
      <c r="D43" s="273"/>
      <c r="E43" s="275">
        <v>5.04</v>
      </c>
      <c r="F43" s="228"/>
      <c r="G43" s="228"/>
      <c r="H43" s="229"/>
      <c r="I43" s="241"/>
      <c r="J43" s="209"/>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6"/>
      <c r="B44" s="214" t="s">
        <v>257</v>
      </c>
      <c r="C44" s="266"/>
      <c r="D44" s="237"/>
      <c r="E44" s="238"/>
      <c r="F44" s="239"/>
      <c r="G44" s="234"/>
      <c r="H44" s="229"/>
      <c r="I44" s="241"/>
      <c r="J44" s="209"/>
      <c r="K44" s="32">
        <v>1</v>
      </c>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6">
        <v>8</v>
      </c>
      <c r="B45" s="217" t="s">
        <v>258</v>
      </c>
      <c r="C45" s="264" t="s">
        <v>259</v>
      </c>
      <c r="D45" s="219" t="s">
        <v>260</v>
      </c>
      <c r="E45" s="222">
        <v>124.2</v>
      </c>
      <c r="F45" s="227"/>
      <c r="G45" s="228">
        <f>E45*F45</f>
        <v>0</v>
      </c>
      <c r="H45" s="229" t="s">
        <v>254</v>
      </c>
      <c r="I45" s="241" t="s">
        <v>134</v>
      </c>
      <c r="J45" s="209"/>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36"/>
      <c r="B46" s="217"/>
      <c r="C46" s="283" t="s">
        <v>261</v>
      </c>
      <c r="D46" s="273"/>
      <c r="E46" s="275">
        <v>124.2</v>
      </c>
      <c r="F46" s="228"/>
      <c r="G46" s="228"/>
      <c r="H46" s="229"/>
      <c r="I46" s="241"/>
      <c r="J46" s="209"/>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36"/>
      <c r="B47" s="214" t="s">
        <v>262</v>
      </c>
      <c r="C47" s="266"/>
      <c r="D47" s="237"/>
      <c r="E47" s="238"/>
      <c r="F47" s="239"/>
      <c r="G47" s="234"/>
      <c r="H47" s="229"/>
      <c r="I47" s="241"/>
      <c r="J47" s="209"/>
      <c r="K47" s="32">
        <v>1</v>
      </c>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36"/>
      <c r="B48" s="214" t="s">
        <v>263</v>
      </c>
      <c r="C48" s="266"/>
      <c r="D48" s="237"/>
      <c r="E48" s="238"/>
      <c r="F48" s="239"/>
      <c r="G48" s="234"/>
      <c r="H48" s="229"/>
      <c r="I48" s="241"/>
      <c r="J48" s="209"/>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36">
        <v>9</v>
      </c>
      <c r="B49" s="217" t="s">
        <v>264</v>
      </c>
      <c r="C49" s="264" t="s">
        <v>265</v>
      </c>
      <c r="D49" s="219" t="s">
        <v>266</v>
      </c>
      <c r="E49" s="222">
        <v>30</v>
      </c>
      <c r="F49" s="227"/>
      <c r="G49" s="228">
        <f>E49*F49</f>
        <v>0</v>
      </c>
      <c r="H49" s="229" t="s">
        <v>254</v>
      </c>
      <c r="I49" s="241" t="s">
        <v>134</v>
      </c>
      <c r="J49" s="209"/>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36"/>
      <c r="B50" s="217"/>
      <c r="C50" s="265" t="s">
        <v>267</v>
      </c>
      <c r="D50" s="220"/>
      <c r="E50" s="223"/>
      <c r="F50" s="230"/>
      <c r="G50" s="231"/>
      <c r="H50" s="229"/>
      <c r="I50" s="241"/>
      <c r="J50" s="209"/>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210" t="str">
        <f>C50</f>
        <v>Provoz mechanizmu včetně sestavení, rozebrání, přestavění i kotvení stožáru.</v>
      </c>
      <c r="BB50" s="32"/>
      <c r="BC50" s="32"/>
      <c r="BD50" s="32"/>
      <c r="BE50" s="32"/>
      <c r="BF50" s="32"/>
      <c r="BG50" s="32"/>
      <c r="BH50" s="32"/>
    </row>
    <row r="51" spans="1:60" outlineLevel="1" x14ac:dyDescent="0.2">
      <c r="A51" s="236"/>
      <c r="B51" s="214" t="s">
        <v>268</v>
      </c>
      <c r="C51" s="266"/>
      <c r="D51" s="237"/>
      <c r="E51" s="238"/>
      <c r="F51" s="239"/>
      <c r="G51" s="234"/>
      <c r="H51" s="229"/>
      <c r="I51" s="241"/>
      <c r="J51" s="32"/>
      <c r="K51" s="32">
        <v>1</v>
      </c>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6"/>
      <c r="B52" s="214" t="s">
        <v>269</v>
      </c>
      <c r="C52" s="266"/>
      <c r="D52" s="237"/>
      <c r="E52" s="238"/>
      <c r="F52" s="239"/>
      <c r="G52" s="234"/>
      <c r="H52" s="229"/>
      <c r="I52" s="241"/>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36">
        <v>10</v>
      </c>
      <c r="B53" s="217" t="s">
        <v>270</v>
      </c>
      <c r="C53" s="264" t="s">
        <v>271</v>
      </c>
      <c r="D53" s="219" t="s">
        <v>272</v>
      </c>
      <c r="E53" s="222">
        <v>16</v>
      </c>
      <c r="F53" s="227"/>
      <c r="G53" s="228">
        <f>E53*F53</f>
        <v>0</v>
      </c>
      <c r="H53" s="229" t="s">
        <v>254</v>
      </c>
      <c r="I53" s="241" t="s">
        <v>134</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x14ac:dyDescent="0.2">
      <c r="A54" s="235" t="s">
        <v>128</v>
      </c>
      <c r="B54" s="216" t="s">
        <v>273</v>
      </c>
      <c r="C54" s="263" t="s">
        <v>274</v>
      </c>
      <c r="D54" s="218"/>
      <c r="E54" s="221"/>
      <c r="F54" s="232">
        <f>SUM(G55:G59)</f>
        <v>0</v>
      </c>
      <c r="G54" s="233"/>
      <c r="H54" s="226"/>
      <c r="I54" s="240"/>
    </row>
    <row r="55" spans="1:60" outlineLevel="1" x14ac:dyDescent="0.2">
      <c r="A55" s="236"/>
      <c r="B55" s="271" t="s">
        <v>275</v>
      </c>
      <c r="C55" s="282"/>
      <c r="D55" s="272"/>
      <c r="E55" s="274"/>
      <c r="F55" s="276"/>
      <c r="G55" s="277"/>
      <c r="H55" s="229"/>
      <c r="I55" s="241"/>
      <c r="J55" s="32"/>
      <c r="K55" s="32">
        <v>1</v>
      </c>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ht="22.5" outlineLevel="1" x14ac:dyDescent="0.2">
      <c r="A56" s="236"/>
      <c r="B56" s="214" t="s">
        <v>276</v>
      </c>
      <c r="C56" s="266"/>
      <c r="D56" s="237"/>
      <c r="E56" s="238"/>
      <c r="F56" s="239"/>
      <c r="G56" s="234"/>
      <c r="H56" s="229"/>
      <c r="I56" s="241"/>
      <c r="J56" s="32"/>
      <c r="K56" s="32">
        <v>2</v>
      </c>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210" t="str">
        <f>B56</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56" s="32"/>
      <c r="BB56" s="32"/>
      <c r="BC56" s="32"/>
      <c r="BD56" s="32"/>
      <c r="BE56" s="32"/>
      <c r="BF56" s="32"/>
      <c r="BG56" s="32"/>
      <c r="BH56" s="32"/>
    </row>
    <row r="57" spans="1:60" outlineLevel="1" x14ac:dyDescent="0.2">
      <c r="A57" s="236">
        <v>11</v>
      </c>
      <c r="B57" s="217" t="s">
        <v>277</v>
      </c>
      <c r="C57" s="264" t="s">
        <v>278</v>
      </c>
      <c r="D57" s="219" t="s">
        <v>226</v>
      </c>
      <c r="E57" s="222">
        <v>607.85</v>
      </c>
      <c r="F57" s="227"/>
      <c r="G57" s="228">
        <f>E57*F57</f>
        <v>0</v>
      </c>
      <c r="H57" s="229" t="s">
        <v>210</v>
      </c>
      <c r="I57" s="241" t="s">
        <v>134</v>
      </c>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v>21</v>
      </c>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36"/>
      <c r="B58" s="217"/>
      <c r="C58" s="265" t="s">
        <v>279</v>
      </c>
      <c r="D58" s="220"/>
      <c r="E58" s="223"/>
      <c r="F58" s="230"/>
      <c r="G58" s="231"/>
      <c r="H58" s="229"/>
      <c r="I58" s="241"/>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210" t="str">
        <f>C58</f>
        <v>vyčištění půdních prostorů</v>
      </c>
      <c r="BB58" s="32"/>
      <c r="BC58" s="32"/>
      <c r="BD58" s="32"/>
      <c r="BE58" s="32"/>
      <c r="BF58" s="32"/>
      <c r="BG58" s="32"/>
      <c r="BH58" s="32"/>
    </row>
    <row r="59" spans="1:60" outlineLevel="1" x14ac:dyDescent="0.2">
      <c r="A59" s="236"/>
      <c r="B59" s="217"/>
      <c r="C59" s="283" t="s">
        <v>280</v>
      </c>
      <c r="D59" s="273"/>
      <c r="E59" s="275">
        <v>607.85</v>
      </c>
      <c r="F59" s="228"/>
      <c r="G59" s="228"/>
      <c r="H59" s="229"/>
      <c r="I59" s="241"/>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x14ac:dyDescent="0.2">
      <c r="A60" s="235" t="s">
        <v>128</v>
      </c>
      <c r="B60" s="216" t="s">
        <v>281</v>
      </c>
      <c r="C60" s="263" t="s">
        <v>282</v>
      </c>
      <c r="D60" s="218"/>
      <c r="E60" s="221"/>
      <c r="F60" s="232">
        <f>SUM(G61:G64)</f>
        <v>0</v>
      </c>
      <c r="G60" s="233"/>
      <c r="H60" s="226"/>
      <c r="I60" s="240"/>
    </row>
    <row r="61" spans="1:60" outlineLevel="1" x14ac:dyDescent="0.2">
      <c r="A61" s="236"/>
      <c r="B61" s="271" t="s">
        <v>283</v>
      </c>
      <c r="C61" s="282"/>
      <c r="D61" s="272"/>
      <c r="E61" s="274"/>
      <c r="F61" s="276"/>
      <c r="G61" s="277"/>
      <c r="H61" s="229"/>
      <c r="I61" s="241"/>
      <c r="J61" s="32"/>
      <c r="K61" s="32">
        <v>1</v>
      </c>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ht="22.5" outlineLevel="1" x14ac:dyDescent="0.2">
      <c r="A62" s="236"/>
      <c r="B62" s="214" t="s">
        <v>284</v>
      </c>
      <c r="C62" s="266"/>
      <c r="D62" s="237"/>
      <c r="E62" s="238"/>
      <c r="F62" s="239"/>
      <c r="G62" s="234"/>
      <c r="H62" s="229"/>
      <c r="I62" s="241"/>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210" t="str">
        <f>B62</f>
        <v>nebo vybourání otvorů průřezové plochy přes 4 m2 ve zdivu nadzákladovém, včetně pomocného lešení o výšce podlahy do 1900 mm a pro zatížení do 1,5 kPa  (150 kg/m2)</v>
      </c>
      <c r="BA62" s="32"/>
      <c r="BB62" s="32"/>
      <c r="BC62" s="32"/>
      <c r="BD62" s="32"/>
      <c r="BE62" s="32"/>
      <c r="BF62" s="32"/>
      <c r="BG62" s="32"/>
      <c r="BH62" s="32"/>
    </row>
    <row r="63" spans="1:60" outlineLevel="1" x14ac:dyDescent="0.2">
      <c r="A63" s="236">
        <v>12</v>
      </c>
      <c r="B63" s="217" t="s">
        <v>285</v>
      </c>
      <c r="C63" s="264" t="s">
        <v>286</v>
      </c>
      <c r="D63" s="219" t="s">
        <v>199</v>
      </c>
      <c r="E63" s="222">
        <v>3.6724999999999999</v>
      </c>
      <c r="F63" s="227"/>
      <c r="G63" s="228">
        <f>E63*F63</f>
        <v>0</v>
      </c>
      <c r="H63" s="229" t="s">
        <v>287</v>
      </c>
      <c r="I63" s="241" t="s">
        <v>134</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v>21</v>
      </c>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6"/>
      <c r="B64" s="217"/>
      <c r="C64" s="283" t="s">
        <v>288</v>
      </c>
      <c r="D64" s="273"/>
      <c r="E64" s="275">
        <v>3.6724999999999999</v>
      </c>
      <c r="F64" s="228"/>
      <c r="G64" s="228"/>
      <c r="H64" s="229"/>
      <c r="I64" s="241"/>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x14ac:dyDescent="0.2">
      <c r="A65" s="235" t="s">
        <v>128</v>
      </c>
      <c r="B65" s="216" t="s">
        <v>289</v>
      </c>
      <c r="C65" s="263" t="s">
        <v>290</v>
      </c>
      <c r="D65" s="218"/>
      <c r="E65" s="221"/>
      <c r="F65" s="232">
        <f>SUM(G66:G94)</f>
        <v>0</v>
      </c>
      <c r="G65" s="233"/>
      <c r="H65" s="226"/>
      <c r="I65" s="240"/>
    </row>
    <row r="66" spans="1:60" outlineLevel="1" x14ac:dyDescent="0.2">
      <c r="A66" s="236"/>
      <c r="B66" s="271" t="s">
        <v>291</v>
      </c>
      <c r="C66" s="282"/>
      <c r="D66" s="272"/>
      <c r="E66" s="274"/>
      <c r="F66" s="276"/>
      <c r="G66" s="277"/>
      <c r="H66" s="229"/>
      <c r="I66" s="241"/>
      <c r="J66" s="32"/>
      <c r="K66" s="32">
        <v>1</v>
      </c>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36"/>
      <c r="B67" s="214" t="s">
        <v>292</v>
      </c>
      <c r="C67" s="266"/>
      <c r="D67" s="237"/>
      <c r="E67" s="238"/>
      <c r="F67" s="239"/>
      <c r="G67" s="234"/>
      <c r="H67" s="229"/>
      <c r="I67" s="241"/>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36">
        <v>13</v>
      </c>
      <c r="B68" s="217" t="s">
        <v>293</v>
      </c>
      <c r="C68" s="264" t="s">
        <v>294</v>
      </c>
      <c r="D68" s="219" t="s">
        <v>295</v>
      </c>
      <c r="E68" s="222">
        <v>27.008510000000001</v>
      </c>
      <c r="F68" s="227"/>
      <c r="G68" s="228">
        <f>E68*F68</f>
        <v>0</v>
      </c>
      <c r="H68" s="229" t="s">
        <v>296</v>
      </c>
      <c r="I68" s="241" t="s">
        <v>134</v>
      </c>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v>21</v>
      </c>
      <c r="AN68" s="32"/>
      <c r="AO68" s="32"/>
      <c r="AP68" s="32"/>
      <c r="AQ68" s="32"/>
      <c r="AR68" s="32"/>
      <c r="AS68" s="32"/>
      <c r="AT68" s="32"/>
      <c r="AU68" s="32"/>
      <c r="AV68" s="32"/>
      <c r="AW68" s="32"/>
      <c r="AX68" s="32"/>
      <c r="AY68" s="32"/>
      <c r="AZ68" s="32"/>
      <c r="BA68" s="32"/>
      <c r="BB68" s="32"/>
      <c r="BC68" s="32"/>
      <c r="BD68" s="32"/>
      <c r="BE68" s="32"/>
      <c r="BF68" s="32"/>
      <c r="BG68" s="32"/>
      <c r="BH68" s="32"/>
    </row>
    <row r="69" spans="1:60" ht="22.5" outlineLevel="1" x14ac:dyDescent="0.2">
      <c r="A69" s="236"/>
      <c r="B69" s="217"/>
      <c r="C69" s="265" t="s">
        <v>297</v>
      </c>
      <c r="D69" s="220"/>
      <c r="E69" s="223"/>
      <c r="F69" s="230"/>
      <c r="G69" s="231"/>
      <c r="H69" s="229"/>
      <c r="I69" s="241"/>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210" t="str">
        <f>C69</f>
        <v>S naložením suti nebo vybouraných hmot do dopravního prostředku a na jejich vyložením, popřípadě přeložením na normální dopravní prostředek.</v>
      </c>
      <c r="BB69" s="32"/>
      <c r="BC69" s="32"/>
      <c r="BD69" s="32"/>
      <c r="BE69" s="32"/>
      <c r="BF69" s="32"/>
      <c r="BG69" s="32"/>
      <c r="BH69" s="32"/>
    </row>
    <row r="70" spans="1:60" outlineLevel="1" x14ac:dyDescent="0.2">
      <c r="A70" s="236"/>
      <c r="B70" s="217"/>
      <c r="C70" s="283" t="s">
        <v>298</v>
      </c>
      <c r="D70" s="273"/>
      <c r="E70" s="275"/>
      <c r="F70" s="228"/>
      <c r="G70" s="228"/>
      <c r="H70" s="229"/>
      <c r="I70" s="241"/>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36"/>
      <c r="B71" s="217"/>
      <c r="C71" s="283" t="s">
        <v>299</v>
      </c>
      <c r="D71" s="273"/>
      <c r="E71" s="275"/>
      <c r="F71" s="228"/>
      <c r="G71" s="228"/>
      <c r="H71" s="229"/>
      <c r="I71" s="241"/>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6"/>
      <c r="B72" s="217"/>
      <c r="C72" s="283" t="s">
        <v>300</v>
      </c>
      <c r="D72" s="273"/>
      <c r="E72" s="275">
        <v>27.008500000000002</v>
      </c>
      <c r="F72" s="228"/>
      <c r="G72" s="228"/>
      <c r="H72" s="229"/>
      <c r="I72" s="241"/>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36">
        <v>14</v>
      </c>
      <c r="B73" s="217" t="s">
        <v>301</v>
      </c>
      <c r="C73" s="264" t="s">
        <v>302</v>
      </c>
      <c r="D73" s="219" t="s">
        <v>295</v>
      </c>
      <c r="E73" s="222">
        <v>27.008510000000001</v>
      </c>
      <c r="F73" s="227"/>
      <c r="G73" s="228">
        <f>E73*F73</f>
        <v>0</v>
      </c>
      <c r="H73" s="229" t="s">
        <v>296</v>
      </c>
      <c r="I73" s="241" t="s">
        <v>134</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v>21</v>
      </c>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36"/>
      <c r="B74" s="217"/>
      <c r="C74" s="283" t="s">
        <v>298</v>
      </c>
      <c r="D74" s="273"/>
      <c r="E74" s="275"/>
      <c r="F74" s="228"/>
      <c r="G74" s="228"/>
      <c r="H74" s="229"/>
      <c r="I74" s="241"/>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36"/>
      <c r="B75" s="217"/>
      <c r="C75" s="283" t="s">
        <v>299</v>
      </c>
      <c r="D75" s="273"/>
      <c r="E75" s="275"/>
      <c r="F75" s="228"/>
      <c r="G75" s="228"/>
      <c r="H75" s="229"/>
      <c r="I75" s="241"/>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36"/>
      <c r="B76" s="217"/>
      <c r="C76" s="283" t="s">
        <v>300</v>
      </c>
      <c r="D76" s="273"/>
      <c r="E76" s="275">
        <v>27.008500000000002</v>
      </c>
      <c r="F76" s="228"/>
      <c r="G76" s="228"/>
      <c r="H76" s="229"/>
      <c r="I76" s="241"/>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36">
        <v>15</v>
      </c>
      <c r="B77" s="217" t="s">
        <v>303</v>
      </c>
      <c r="C77" s="264" t="s">
        <v>304</v>
      </c>
      <c r="D77" s="219" t="s">
        <v>295</v>
      </c>
      <c r="E77" s="222">
        <v>27.008510000000001</v>
      </c>
      <c r="F77" s="227"/>
      <c r="G77" s="228">
        <f>E77*F77</f>
        <v>0</v>
      </c>
      <c r="H77" s="229"/>
      <c r="I77" s="241" t="s">
        <v>134</v>
      </c>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36"/>
      <c r="B78" s="217"/>
      <c r="C78" s="283" t="s">
        <v>298</v>
      </c>
      <c r="D78" s="273"/>
      <c r="E78" s="275"/>
      <c r="F78" s="228"/>
      <c r="G78" s="228"/>
      <c r="H78" s="229"/>
      <c r="I78" s="241"/>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236"/>
      <c r="B79" s="217"/>
      <c r="C79" s="283" t="s">
        <v>299</v>
      </c>
      <c r="D79" s="273"/>
      <c r="E79" s="275"/>
      <c r="F79" s="228"/>
      <c r="G79" s="228"/>
      <c r="H79" s="229"/>
      <c r="I79" s="241"/>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36"/>
      <c r="B80" s="217"/>
      <c r="C80" s="283" t="s">
        <v>300</v>
      </c>
      <c r="D80" s="273"/>
      <c r="E80" s="275">
        <v>27.008500000000002</v>
      </c>
      <c r="F80" s="228"/>
      <c r="G80" s="228"/>
      <c r="H80" s="229"/>
      <c r="I80" s="241"/>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36"/>
      <c r="B81" s="214" t="s">
        <v>305</v>
      </c>
      <c r="C81" s="266"/>
      <c r="D81" s="237"/>
      <c r="E81" s="238"/>
      <c r="F81" s="239"/>
      <c r="G81" s="234"/>
      <c r="H81" s="229"/>
      <c r="I81" s="241"/>
      <c r="J81" s="32"/>
      <c r="K81" s="32">
        <v>1</v>
      </c>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36">
        <v>16</v>
      </c>
      <c r="B82" s="217" t="s">
        <v>306</v>
      </c>
      <c r="C82" s="264" t="s">
        <v>307</v>
      </c>
      <c r="D82" s="219" t="s">
        <v>295</v>
      </c>
      <c r="E82" s="222">
        <v>27.008510000000001</v>
      </c>
      <c r="F82" s="227"/>
      <c r="G82" s="228">
        <f>E82*F82</f>
        <v>0</v>
      </c>
      <c r="H82" s="229" t="s">
        <v>308</v>
      </c>
      <c r="I82" s="241" t="s">
        <v>134</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36"/>
      <c r="B83" s="217"/>
      <c r="C83" s="283" t="s">
        <v>298</v>
      </c>
      <c r="D83" s="273"/>
      <c r="E83" s="275"/>
      <c r="F83" s="228"/>
      <c r="G83" s="228"/>
      <c r="H83" s="229"/>
      <c r="I83" s="241"/>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36"/>
      <c r="B84" s="217"/>
      <c r="C84" s="283" t="s">
        <v>299</v>
      </c>
      <c r="D84" s="273"/>
      <c r="E84" s="275"/>
      <c r="F84" s="228"/>
      <c r="G84" s="228"/>
      <c r="H84" s="229"/>
      <c r="I84" s="241"/>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36"/>
      <c r="B85" s="217"/>
      <c r="C85" s="283" t="s">
        <v>300</v>
      </c>
      <c r="D85" s="273"/>
      <c r="E85" s="275">
        <v>27.008500000000002</v>
      </c>
      <c r="F85" s="228"/>
      <c r="G85" s="228"/>
      <c r="H85" s="229"/>
      <c r="I85" s="241"/>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36">
        <v>17</v>
      </c>
      <c r="B86" s="217" t="s">
        <v>309</v>
      </c>
      <c r="C86" s="264" t="s">
        <v>310</v>
      </c>
      <c r="D86" s="219" t="s">
        <v>295</v>
      </c>
      <c r="E86" s="222">
        <v>54.017009999999999</v>
      </c>
      <c r="F86" s="227"/>
      <c r="G86" s="228">
        <f>E86*F86</f>
        <v>0</v>
      </c>
      <c r="H86" s="229" t="s">
        <v>308</v>
      </c>
      <c r="I86" s="241" t="s">
        <v>134</v>
      </c>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36"/>
      <c r="B87" s="217"/>
      <c r="C87" s="283" t="s">
        <v>298</v>
      </c>
      <c r="D87" s="273"/>
      <c r="E87" s="275"/>
      <c r="F87" s="228"/>
      <c r="G87" s="228"/>
      <c r="H87" s="229"/>
      <c r="I87" s="241"/>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outlineLevel="1" x14ac:dyDescent="0.2">
      <c r="A88" s="236"/>
      <c r="B88" s="217"/>
      <c r="C88" s="283" t="s">
        <v>299</v>
      </c>
      <c r="D88" s="273"/>
      <c r="E88" s="275"/>
      <c r="F88" s="228"/>
      <c r="G88" s="228"/>
      <c r="H88" s="229"/>
      <c r="I88" s="241"/>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36"/>
      <c r="B89" s="217"/>
      <c r="C89" s="283" t="s">
        <v>311</v>
      </c>
      <c r="D89" s="273"/>
      <c r="E89" s="275">
        <v>54.017000000000003</v>
      </c>
      <c r="F89" s="228"/>
      <c r="G89" s="228"/>
      <c r="H89" s="229"/>
      <c r="I89" s="241"/>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36"/>
      <c r="B90" s="214" t="s">
        <v>312</v>
      </c>
      <c r="C90" s="266"/>
      <c r="D90" s="237"/>
      <c r="E90" s="238"/>
      <c r="F90" s="239"/>
      <c r="G90" s="234"/>
      <c r="H90" s="229"/>
      <c r="I90" s="241"/>
      <c r="J90" s="32"/>
      <c r="K90" s="32">
        <v>1</v>
      </c>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36">
        <v>18</v>
      </c>
      <c r="B91" s="217" t="s">
        <v>313</v>
      </c>
      <c r="C91" s="264" t="s">
        <v>314</v>
      </c>
      <c r="D91" s="219" t="s">
        <v>295</v>
      </c>
      <c r="E91" s="222">
        <v>27.008510000000001</v>
      </c>
      <c r="F91" s="227"/>
      <c r="G91" s="228">
        <f>E91*F91</f>
        <v>0</v>
      </c>
      <c r="H91" s="229" t="s">
        <v>287</v>
      </c>
      <c r="I91" s="241" t="s">
        <v>134</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v>21</v>
      </c>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36"/>
      <c r="B92" s="217"/>
      <c r="C92" s="283" t="s">
        <v>298</v>
      </c>
      <c r="D92" s="273"/>
      <c r="E92" s="275"/>
      <c r="F92" s="228"/>
      <c r="G92" s="228"/>
      <c r="H92" s="229"/>
      <c r="I92" s="241"/>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36"/>
      <c r="B93" s="217"/>
      <c r="C93" s="283" t="s">
        <v>299</v>
      </c>
      <c r="D93" s="273"/>
      <c r="E93" s="275"/>
      <c r="F93" s="228"/>
      <c r="G93" s="228"/>
      <c r="H93" s="229"/>
      <c r="I93" s="241"/>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36"/>
      <c r="B94" s="217"/>
      <c r="C94" s="283" t="s">
        <v>300</v>
      </c>
      <c r="D94" s="273"/>
      <c r="E94" s="275">
        <v>27.008500000000002</v>
      </c>
      <c r="F94" s="228"/>
      <c r="G94" s="228"/>
      <c r="H94" s="229"/>
      <c r="I94" s="241"/>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x14ac:dyDescent="0.2">
      <c r="A95" s="235" t="s">
        <v>128</v>
      </c>
      <c r="B95" s="216" t="s">
        <v>315</v>
      </c>
      <c r="C95" s="263" t="s">
        <v>316</v>
      </c>
      <c r="D95" s="218"/>
      <c r="E95" s="221"/>
      <c r="F95" s="232">
        <f>SUM(G96:G101)</f>
        <v>0</v>
      </c>
      <c r="G95" s="233"/>
      <c r="H95" s="226"/>
      <c r="I95" s="240"/>
    </row>
    <row r="96" spans="1:60" outlineLevel="1" x14ac:dyDescent="0.2">
      <c r="A96" s="236"/>
      <c r="B96" s="271" t="s">
        <v>317</v>
      </c>
      <c r="C96" s="282"/>
      <c r="D96" s="272"/>
      <c r="E96" s="274"/>
      <c r="F96" s="276"/>
      <c r="G96" s="277"/>
      <c r="H96" s="229"/>
      <c r="I96" s="241"/>
      <c r="J96" s="32"/>
      <c r="K96" s="32">
        <v>1</v>
      </c>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ht="22.5" outlineLevel="1" x14ac:dyDescent="0.2">
      <c r="A97" s="236"/>
      <c r="B97" s="214" t="s">
        <v>318</v>
      </c>
      <c r="C97" s="266"/>
      <c r="D97" s="237"/>
      <c r="E97" s="238"/>
      <c r="F97" s="239"/>
      <c r="G97" s="234"/>
      <c r="H97" s="229"/>
      <c r="I97" s="241"/>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210" t="str">
        <f>B97</f>
        <v>přesun hmot pro budovy občanské výstavby (JKSO 801), budovy pro bydlení (JKSO 803) budovy pro výrobu a služby (JKSO 812) s nosnou svislou konstrukcí zděnou z cihel nebo tvárnic nebo kovovou</v>
      </c>
      <c r="BA97" s="32"/>
      <c r="BB97" s="32"/>
      <c r="BC97" s="32"/>
      <c r="BD97" s="32"/>
      <c r="BE97" s="32"/>
      <c r="BF97" s="32"/>
      <c r="BG97" s="32"/>
      <c r="BH97" s="32"/>
    </row>
    <row r="98" spans="1:60" outlineLevel="1" x14ac:dyDescent="0.2">
      <c r="A98" s="236">
        <v>19</v>
      </c>
      <c r="B98" s="217" t="s">
        <v>319</v>
      </c>
      <c r="C98" s="264" t="s">
        <v>320</v>
      </c>
      <c r="D98" s="219" t="s">
        <v>295</v>
      </c>
      <c r="E98" s="222">
        <v>14.22747</v>
      </c>
      <c r="F98" s="227"/>
      <c r="G98" s="228">
        <f>E98*F98</f>
        <v>0</v>
      </c>
      <c r="H98" s="229" t="s">
        <v>210</v>
      </c>
      <c r="I98" s="241" t="s">
        <v>134</v>
      </c>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36"/>
      <c r="B99" s="217"/>
      <c r="C99" s="283" t="s">
        <v>321</v>
      </c>
      <c r="D99" s="273"/>
      <c r="E99" s="275"/>
      <c r="F99" s="228"/>
      <c r="G99" s="228"/>
      <c r="H99" s="229"/>
      <c r="I99" s="241"/>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36"/>
      <c r="B100" s="217"/>
      <c r="C100" s="283" t="s">
        <v>322</v>
      </c>
      <c r="D100" s="273"/>
      <c r="E100" s="275"/>
      <c r="F100" s="228"/>
      <c r="G100" s="228"/>
      <c r="H100" s="229"/>
      <c r="I100" s="241"/>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36"/>
      <c r="B101" s="217"/>
      <c r="C101" s="283" t="s">
        <v>323</v>
      </c>
      <c r="D101" s="273"/>
      <c r="E101" s="275">
        <v>14.227499999999999</v>
      </c>
      <c r="F101" s="228"/>
      <c r="G101" s="228"/>
      <c r="H101" s="229"/>
      <c r="I101" s="241"/>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x14ac:dyDescent="0.2">
      <c r="A102" s="235" t="s">
        <v>128</v>
      </c>
      <c r="B102" s="216" t="s">
        <v>324</v>
      </c>
      <c r="C102" s="263" t="s">
        <v>325</v>
      </c>
      <c r="D102" s="218"/>
      <c r="E102" s="221"/>
      <c r="F102" s="232">
        <f>SUM(G103:G113)</f>
        <v>0</v>
      </c>
      <c r="G102" s="233"/>
      <c r="H102" s="226"/>
      <c r="I102" s="240"/>
    </row>
    <row r="103" spans="1:60" outlineLevel="1" x14ac:dyDescent="0.2">
      <c r="A103" s="236"/>
      <c r="B103" s="271" t="s">
        <v>326</v>
      </c>
      <c r="C103" s="282"/>
      <c r="D103" s="272"/>
      <c r="E103" s="274"/>
      <c r="F103" s="276"/>
      <c r="G103" s="277"/>
      <c r="H103" s="229"/>
      <c r="I103" s="241"/>
      <c r="J103" s="32"/>
      <c r="K103" s="32">
        <v>1</v>
      </c>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
      <c r="A104" s="236">
        <v>20</v>
      </c>
      <c r="B104" s="217" t="s">
        <v>327</v>
      </c>
      <c r="C104" s="264" t="s">
        <v>328</v>
      </c>
      <c r="D104" s="219" t="s">
        <v>226</v>
      </c>
      <c r="E104" s="222">
        <v>538.01</v>
      </c>
      <c r="F104" s="227"/>
      <c r="G104" s="228">
        <f>E104*F104</f>
        <v>0</v>
      </c>
      <c r="H104" s="229" t="s">
        <v>329</v>
      </c>
      <c r="I104" s="241" t="s">
        <v>134</v>
      </c>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v>21</v>
      </c>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236"/>
      <c r="B105" s="217"/>
      <c r="C105" s="283" t="s">
        <v>330</v>
      </c>
      <c r="D105" s="273"/>
      <c r="E105" s="275">
        <v>538.01</v>
      </c>
      <c r="F105" s="228"/>
      <c r="G105" s="228"/>
      <c r="H105" s="229"/>
      <c r="I105" s="241"/>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ht="22.5" outlineLevel="1" x14ac:dyDescent="0.2">
      <c r="A106" s="236">
        <v>21</v>
      </c>
      <c r="B106" s="217" t="s">
        <v>331</v>
      </c>
      <c r="C106" s="264" t="s">
        <v>332</v>
      </c>
      <c r="D106" s="219" t="s">
        <v>226</v>
      </c>
      <c r="E106" s="222">
        <v>591.81100000000004</v>
      </c>
      <c r="F106" s="227"/>
      <c r="G106" s="228">
        <f>E106*F106</f>
        <v>0</v>
      </c>
      <c r="H106" s="229" t="s">
        <v>333</v>
      </c>
      <c r="I106" s="241" t="s">
        <v>134</v>
      </c>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v>21</v>
      </c>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36"/>
      <c r="B107" s="217"/>
      <c r="C107" s="283" t="s">
        <v>334</v>
      </c>
      <c r="D107" s="273"/>
      <c r="E107" s="275">
        <v>591.81100000000004</v>
      </c>
      <c r="F107" s="228"/>
      <c r="G107" s="228"/>
      <c r="H107" s="229"/>
      <c r="I107" s="241"/>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36"/>
      <c r="B108" s="214" t="s">
        <v>335</v>
      </c>
      <c r="C108" s="266"/>
      <c r="D108" s="237"/>
      <c r="E108" s="238"/>
      <c r="F108" s="239"/>
      <c r="G108" s="234"/>
      <c r="H108" s="229"/>
      <c r="I108" s="241"/>
      <c r="J108" s="32"/>
      <c r="K108" s="32">
        <v>1</v>
      </c>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
      <c r="A109" s="236"/>
      <c r="B109" s="214" t="s">
        <v>336</v>
      </c>
      <c r="C109" s="266"/>
      <c r="D109" s="237"/>
      <c r="E109" s="238"/>
      <c r="F109" s="239"/>
      <c r="G109" s="234"/>
      <c r="H109" s="229"/>
      <c r="I109" s="241"/>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x14ac:dyDescent="0.2">
      <c r="A110" s="236">
        <v>22</v>
      </c>
      <c r="B110" s="217" t="s">
        <v>337</v>
      </c>
      <c r="C110" s="264" t="s">
        <v>338</v>
      </c>
      <c r="D110" s="219" t="s">
        <v>295</v>
      </c>
      <c r="E110" s="222">
        <v>2.9106299999999998</v>
      </c>
      <c r="F110" s="227"/>
      <c r="G110" s="228">
        <f>E110*F110</f>
        <v>0</v>
      </c>
      <c r="H110" s="229" t="s">
        <v>329</v>
      </c>
      <c r="I110" s="241" t="s">
        <v>134</v>
      </c>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v>21</v>
      </c>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
      <c r="A111" s="236"/>
      <c r="B111" s="217"/>
      <c r="C111" s="283" t="s">
        <v>321</v>
      </c>
      <c r="D111" s="273"/>
      <c r="E111" s="275"/>
      <c r="F111" s="228"/>
      <c r="G111" s="228"/>
      <c r="H111" s="229"/>
      <c r="I111" s="241"/>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
      <c r="A112" s="236"/>
      <c r="B112" s="217"/>
      <c r="C112" s="283" t="s">
        <v>339</v>
      </c>
      <c r="D112" s="273"/>
      <c r="E112" s="275"/>
      <c r="F112" s="228"/>
      <c r="G112" s="228"/>
      <c r="H112" s="229"/>
      <c r="I112" s="241"/>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
      <c r="A113" s="236"/>
      <c r="B113" s="217"/>
      <c r="C113" s="283" t="s">
        <v>340</v>
      </c>
      <c r="D113" s="273"/>
      <c r="E113" s="275">
        <v>2.9106000000000001</v>
      </c>
      <c r="F113" s="228"/>
      <c r="G113" s="228"/>
      <c r="H113" s="229"/>
      <c r="I113" s="241"/>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x14ac:dyDescent="0.2">
      <c r="A114" s="235" t="s">
        <v>128</v>
      </c>
      <c r="B114" s="216" t="s">
        <v>341</v>
      </c>
      <c r="C114" s="263" t="s">
        <v>342</v>
      </c>
      <c r="D114" s="218"/>
      <c r="E114" s="221"/>
      <c r="F114" s="232">
        <f>SUM(G115:G160)</f>
        <v>0</v>
      </c>
      <c r="G114" s="233"/>
      <c r="H114" s="226"/>
      <c r="I114" s="240"/>
    </row>
    <row r="115" spans="1:60" outlineLevel="1" x14ac:dyDescent="0.2">
      <c r="A115" s="236"/>
      <c r="B115" s="271" t="s">
        <v>343</v>
      </c>
      <c r="C115" s="282"/>
      <c r="D115" s="272"/>
      <c r="E115" s="274"/>
      <c r="F115" s="276"/>
      <c r="G115" s="277"/>
      <c r="H115" s="229"/>
      <c r="I115" s="241"/>
      <c r="J115" s="32"/>
      <c r="K115" s="32">
        <v>1</v>
      </c>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36"/>
      <c r="B116" s="214" t="s">
        <v>344</v>
      </c>
      <c r="C116" s="266"/>
      <c r="D116" s="237"/>
      <c r="E116" s="238"/>
      <c r="F116" s="239"/>
      <c r="G116" s="234"/>
      <c r="H116" s="229"/>
      <c r="I116" s="241"/>
      <c r="J116" s="32"/>
      <c r="K116" s="32">
        <v>2</v>
      </c>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outlineLevel="1" x14ac:dyDescent="0.2">
      <c r="A117" s="236">
        <v>23</v>
      </c>
      <c r="B117" s="217" t="s">
        <v>345</v>
      </c>
      <c r="C117" s="264" t="s">
        <v>346</v>
      </c>
      <c r="D117" s="219" t="s">
        <v>226</v>
      </c>
      <c r="E117" s="222">
        <v>281.625</v>
      </c>
      <c r="F117" s="227"/>
      <c r="G117" s="228">
        <f>E117*F117</f>
        <v>0</v>
      </c>
      <c r="H117" s="229" t="s">
        <v>347</v>
      </c>
      <c r="I117" s="241" t="s">
        <v>134</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36"/>
      <c r="B118" s="217"/>
      <c r="C118" s="265" t="s">
        <v>348</v>
      </c>
      <c r="D118" s="220"/>
      <c r="E118" s="223"/>
      <c r="F118" s="230"/>
      <c r="G118" s="231"/>
      <c r="H118" s="229"/>
      <c r="I118" s="241"/>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210" t="str">
        <f>C118</f>
        <v>volně ložené, bez kotev</v>
      </c>
      <c r="BB118" s="32"/>
      <c r="BC118" s="32"/>
      <c r="BD118" s="32"/>
      <c r="BE118" s="32"/>
      <c r="BF118" s="32"/>
      <c r="BG118" s="32"/>
      <c r="BH118" s="32"/>
    </row>
    <row r="119" spans="1:60" outlineLevel="1" x14ac:dyDescent="0.2">
      <c r="A119" s="236"/>
      <c r="B119" s="217"/>
      <c r="C119" s="283" t="s">
        <v>349</v>
      </c>
      <c r="D119" s="273"/>
      <c r="E119" s="275">
        <v>281.625</v>
      </c>
      <c r="F119" s="228"/>
      <c r="G119" s="228"/>
      <c r="H119" s="229"/>
      <c r="I119" s="241"/>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
      <c r="A120" s="236"/>
      <c r="B120" s="214" t="s">
        <v>350</v>
      </c>
      <c r="C120" s="266"/>
      <c r="D120" s="237"/>
      <c r="E120" s="238"/>
      <c r="F120" s="239"/>
      <c r="G120" s="234"/>
      <c r="H120" s="229"/>
      <c r="I120" s="241"/>
      <c r="J120" s="32"/>
      <c r="K120" s="32">
        <v>1</v>
      </c>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
      <c r="A121" s="236">
        <v>24</v>
      </c>
      <c r="B121" s="217" t="s">
        <v>351</v>
      </c>
      <c r="C121" s="264" t="s">
        <v>352</v>
      </c>
      <c r="D121" s="219" t="s">
        <v>226</v>
      </c>
      <c r="E121" s="222">
        <v>281.625</v>
      </c>
      <c r="F121" s="227"/>
      <c r="G121" s="228">
        <f>E121*F121</f>
        <v>0</v>
      </c>
      <c r="H121" s="229" t="s">
        <v>347</v>
      </c>
      <c r="I121" s="241" t="s">
        <v>134</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v>21</v>
      </c>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36"/>
      <c r="B122" s="217"/>
      <c r="C122" s="283" t="s">
        <v>353</v>
      </c>
      <c r="D122" s="273"/>
      <c r="E122" s="275">
        <v>281.625</v>
      </c>
      <c r="F122" s="228"/>
      <c r="G122" s="228"/>
      <c r="H122" s="229"/>
      <c r="I122" s="241"/>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236">
        <v>25</v>
      </c>
      <c r="B123" s="217" t="s">
        <v>354</v>
      </c>
      <c r="C123" s="264" t="s">
        <v>355</v>
      </c>
      <c r="D123" s="219" t="s">
        <v>226</v>
      </c>
      <c r="E123" s="222">
        <v>281.625</v>
      </c>
      <c r="F123" s="227"/>
      <c r="G123" s="228">
        <f>E123*F123</f>
        <v>0</v>
      </c>
      <c r="H123" s="229"/>
      <c r="I123" s="241" t="s">
        <v>138</v>
      </c>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
      <c r="A124" s="236"/>
      <c r="B124" s="217"/>
      <c r="C124" s="283" t="s">
        <v>353</v>
      </c>
      <c r="D124" s="273"/>
      <c r="E124" s="275">
        <v>281.625</v>
      </c>
      <c r="F124" s="228"/>
      <c r="G124" s="228"/>
      <c r="H124" s="229"/>
      <c r="I124" s="241"/>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
      <c r="A125" s="236">
        <v>26</v>
      </c>
      <c r="B125" s="217" t="s">
        <v>356</v>
      </c>
      <c r="C125" s="264" t="s">
        <v>357</v>
      </c>
      <c r="D125" s="219" t="s">
        <v>226</v>
      </c>
      <c r="E125" s="222">
        <v>281.625</v>
      </c>
      <c r="F125" s="227"/>
      <c r="G125" s="228">
        <f>E125*F125</f>
        <v>0</v>
      </c>
      <c r="H125" s="229"/>
      <c r="I125" s="241" t="s">
        <v>138</v>
      </c>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v>21</v>
      </c>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36"/>
      <c r="B126" s="217"/>
      <c r="C126" s="283" t="s">
        <v>353</v>
      </c>
      <c r="D126" s="273"/>
      <c r="E126" s="275">
        <v>281.625</v>
      </c>
      <c r="F126" s="228"/>
      <c r="G126" s="228"/>
      <c r="H126" s="229"/>
      <c r="I126" s="241"/>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36"/>
      <c r="B127" s="214" t="s">
        <v>358</v>
      </c>
      <c r="C127" s="266"/>
      <c r="D127" s="237"/>
      <c r="E127" s="238"/>
      <c r="F127" s="239"/>
      <c r="G127" s="234"/>
      <c r="H127" s="229"/>
      <c r="I127" s="241"/>
      <c r="J127" s="32"/>
      <c r="K127" s="32">
        <v>1</v>
      </c>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outlineLevel="1" x14ac:dyDescent="0.2">
      <c r="A128" s="236">
        <v>27</v>
      </c>
      <c r="B128" s="217" t="s">
        <v>359</v>
      </c>
      <c r="C128" s="264" t="s">
        <v>360</v>
      </c>
      <c r="D128" s="219" t="s">
        <v>226</v>
      </c>
      <c r="E128" s="222">
        <v>281.625</v>
      </c>
      <c r="F128" s="227"/>
      <c r="G128" s="228">
        <f>E128*F128</f>
        <v>0</v>
      </c>
      <c r="H128" s="229" t="s">
        <v>347</v>
      </c>
      <c r="I128" s="241" t="s">
        <v>134</v>
      </c>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v>21</v>
      </c>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36"/>
      <c r="B129" s="217"/>
      <c r="C129" s="283" t="s">
        <v>353</v>
      </c>
      <c r="D129" s="273"/>
      <c r="E129" s="275">
        <v>281.625</v>
      </c>
      <c r="F129" s="228"/>
      <c r="G129" s="228"/>
      <c r="H129" s="229"/>
      <c r="I129" s="241"/>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
      <c r="A130" s="236">
        <v>28</v>
      </c>
      <c r="B130" s="217" t="s">
        <v>361</v>
      </c>
      <c r="C130" s="264" t="s">
        <v>362</v>
      </c>
      <c r="D130" s="219" t="s">
        <v>260</v>
      </c>
      <c r="E130" s="222">
        <v>154.89375000000001</v>
      </c>
      <c r="F130" s="227"/>
      <c r="G130" s="228">
        <f>E130*F130</f>
        <v>0</v>
      </c>
      <c r="H130" s="229" t="s">
        <v>333</v>
      </c>
      <c r="I130" s="241" t="s">
        <v>134</v>
      </c>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v>21</v>
      </c>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36"/>
      <c r="B131" s="217"/>
      <c r="C131" s="283" t="s">
        <v>363</v>
      </c>
      <c r="D131" s="273"/>
      <c r="E131" s="275">
        <v>154.8938</v>
      </c>
      <c r="F131" s="228"/>
      <c r="G131" s="228"/>
      <c r="H131" s="229"/>
      <c r="I131" s="241"/>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outlineLevel="1" x14ac:dyDescent="0.2">
      <c r="A132" s="236"/>
      <c r="B132" s="214" t="s">
        <v>364</v>
      </c>
      <c r="C132" s="266"/>
      <c r="D132" s="237"/>
      <c r="E132" s="238"/>
      <c r="F132" s="239"/>
      <c r="G132" s="234"/>
      <c r="H132" s="229"/>
      <c r="I132" s="241"/>
      <c r="J132" s="32"/>
      <c r="K132" s="32">
        <v>1</v>
      </c>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outlineLevel="1" x14ac:dyDescent="0.2">
      <c r="A133" s="236">
        <v>29</v>
      </c>
      <c r="B133" s="217" t="s">
        <v>365</v>
      </c>
      <c r="C133" s="264" t="s">
        <v>366</v>
      </c>
      <c r="D133" s="219" t="s">
        <v>226</v>
      </c>
      <c r="E133" s="222">
        <v>209.30144999999999</v>
      </c>
      <c r="F133" s="227"/>
      <c r="G133" s="228">
        <f>E133*F133</f>
        <v>0</v>
      </c>
      <c r="H133" s="229" t="s">
        <v>347</v>
      </c>
      <c r="I133" s="241" t="s">
        <v>134</v>
      </c>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v>21</v>
      </c>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
      <c r="A134" s="236"/>
      <c r="B134" s="217"/>
      <c r="C134" s="283" t="s">
        <v>367</v>
      </c>
      <c r="D134" s="273"/>
      <c r="E134" s="275">
        <v>209.3015</v>
      </c>
      <c r="F134" s="228"/>
      <c r="G134" s="228"/>
      <c r="H134" s="229"/>
      <c r="I134" s="241"/>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ht="22.5" outlineLevel="1" x14ac:dyDescent="0.2">
      <c r="A135" s="236">
        <v>30</v>
      </c>
      <c r="B135" s="217" t="s">
        <v>368</v>
      </c>
      <c r="C135" s="264" t="s">
        <v>369</v>
      </c>
      <c r="D135" s="219" t="s">
        <v>260</v>
      </c>
      <c r="E135" s="222">
        <v>299.00207</v>
      </c>
      <c r="F135" s="227"/>
      <c r="G135" s="228">
        <f>E135*F135</f>
        <v>0</v>
      </c>
      <c r="H135" s="229"/>
      <c r="I135" s="241" t="s">
        <v>138</v>
      </c>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v>21</v>
      </c>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
      <c r="A136" s="236"/>
      <c r="B136" s="217"/>
      <c r="C136" s="283" t="s">
        <v>370</v>
      </c>
      <c r="D136" s="273"/>
      <c r="E136" s="275">
        <v>299.00209999999998</v>
      </c>
      <c r="F136" s="228"/>
      <c r="G136" s="228"/>
      <c r="H136" s="229"/>
      <c r="I136" s="241"/>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36">
        <v>31</v>
      </c>
      <c r="B137" s="217" t="s">
        <v>371</v>
      </c>
      <c r="C137" s="264" t="s">
        <v>372</v>
      </c>
      <c r="D137" s="219" t="s">
        <v>226</v>
      </c>
      <c r="E137" s="222">
        <v>358.80248999999998</v>
      </c>
      <c r="F137" s="227"/>
      <c r="G137" s="228">
        <f>E137*F137</f>
        <v>0</v>
      </c>
      <c r="H137" s="229"/>
      <c r="I137" s="241" t="s">
        <v>138</v>
      </c>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v>21</v>
      </c>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ht="22.5" outlineLevel="1" x14ac:dyDescent="0.2">
      <c r="A138" s="236"/>
      <c r="B138" s="217"/>
      <c r="C138" s="283" t="s">
        <v>373</v>
      </c>
      <c r="D138" s="273"/>
      <c r="E138" s="275">
        <v>358.80250000000001</v>
      </c>
      <c r="F138" s="228"/>
      <c r="G138" s="228"/>
      <c r="H138" s="229"/>
      <c r="I138" s="241"/>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outlineLevel="1" x14ac:dyDescent="0.2">
      <c r="A139" s="236">
        <v>32</v>
      </c>
      <c r="B139" s="217" t="s">
        <v>374</v>
      </c>
      <c r="C139" s="264" t="s">
        <v>375</v>
      </c>
      <c r="D139" s="219" t="s">
        <v>215</v>
      </c>
      <c r="E139" s="222">
        <v>328.90228000000002</v>
      </c>
      <c r="F139" s="227"/>
      <c r="G139" s="228">
        <f>E139*F139</f>
        <v>0</v>
      </c>
      <c r="H139" s="229"/>
      <c r="I139" s="241" t="s">
        <v>138</v>
      </c>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v>21</v>
      </c>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ht="22.5" outlineLevel="1" x14ac:dyDescent="0.2">
      <c r="A140" s="236"/>
      <c r="B140" s="217"/>
      <c r="C140" s="283" t="s">
        <v>376</v>
      </c>
      <c r="D140" s="273"/>
      <c r="E140" s="275">
        <v>328.90230000000003</v>
      </c>
      <c r="F140" s="228"/>
      <c r="G140" s="228"/>
      <c r="H140" s="229"/>
      <c r="I140" s="241"/>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36"/>
      <c r="B141" s="214" t="s">
        <v>364</v>
      </c>
      <c r="C141" s="266"/>
      <c r="D141" s="237"/>
      <c r="E141" s="238"/>
      <c r="F141" s="239"/>
      <c r="G141" s="234"/>
      <c r="H141" s="229"/>
      <c r="I141" s="241"/>
      <c r="J141" s="32"/>
      <c r="K141" s="32">
        <v>1</v>
      </c>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
      <c r="A142" s="236">
        <v>33</v>
      </c>
      <c r="B142" s="217" t="s">
        <v>365</v>
      </c>
      <c r="C142" s="264" t="s">
        <v>366</v>
      </c>
      <c r="D142" s="219" t="s">
        <v>226</v>
      </c>
      <c r="E142" s="222">
        <v>490.36</v>
      </c>
      <c r="F142" s="227"/>
      <c r="G142" s="228">
        <f>E142*F142</f>
        <v>0</v>
      </c>
      <c r="H142" s="229" t="s">
        <v>347</v>
      </c>
      <c r="I142" s="241" t="s">
        <v>134</v>
      </c>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v>21</v>
      </c>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36"/>
      <c r="B143" s="217"/>
      <c r="C143" s="283" t="s">
        <v>377</v>
      </c>
      <c r="D143" s="273"/>
      <c r="E143" s="275">
        <v>490.36</v>
      </c>
      <c r="F143" s="228"/>
      <c r="G143" s="228"/>
      <c r="H143" s="229"/>
      <c r="I143" s="241"/>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36">
        <v>34</v>
      </c>
      <c r="B144" s="217" t="s">
        <v>378</v>
      </c>
      <c r="C144" s="264" t="s">
        <v>379</v>
      </c>
      <c r="D144" s="219" t="s">
        <v>226</v>
      </c>
      <c r="E144" s="222">
        <v>490.36</v>
      </c>
      <c r="F144" s="227"/>
      <c r="G144" s="228">
        <f>E144*F144</f>
        <v>0</v>
      </c>
      <c r="H144" s="229"/>
      <c r="I144" s="241" t="s">
        <v>138</v>
      </c>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v>21</v>
      </c>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36"/>
      <c r="B145" s="217"/>
      <c r="C145" s="283" t="s">
        <v>377</v>
      </c>
      <c r="D145" s="273"/>
      <c r="E145" s="275">
        <v>490.36</v>
      </c>
      <c r="F145" s="228"/>
      <c r="G145" s="228"/>
      <c r="H145" s="229"/>
      <c r="I145" s="241"/>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
      <c r="A146" s="236"/>
      <c r="B146" s="214" t="s">
        <v>358</v>
      </c>
      <c r="C146" s="266"/>
      <c r="D146" s="237"/>
      <c r="E146" s="238"/>
      <c r="F146" s="239"/>
      <c r="G146" s="234"/>
      <c r="H146" s="229"/>
      <c r="I146" s="241"/>
      <c r="J146" s="32"/>
      <c r="K146" s="32">
        <v>1</v>
      </c>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
      <c r="A147" s="236">
        <v>35</v>
      </c>
      <c r="B147" s="217" t="s">
        <v>359</v>
      </c>
      <c r="C147" s="264" t="s">
        <v>360</v>
      </c>
      <c r="D147" s="219" t="s">
        <v>226</v>
      </c>
      <c r="E147" s="222">
        <v>490.36</v>
      </c>
      <c r="F147" s="227"/>
      <c r="G147" s="228">
        <f>E147*F147</f>
        <v>0</v>
      </c>
      <c r="H147" s="229" t="s">
        <v>347</v>
      </c>
      <c r="I147" s="241" t="s">
        <v>134</v>
      </c>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v>21</v>
      </c>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36"/>
      <c r="B148" s="217"/>
      <c r="C148" s="283" t="s">
        <v>377</v>
      </c>
      <c r="D148" s="273"/>
      <c r="E148" s="275">
        <v>490.36</v>
      </c>
      <c r="F148" s="228"/>
      <c r="G148" s="228"/>
      <c r="H148" s="229"/>
      <c r="I148" s="241"/>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outlineLevel="1" x14ac:dyDescent="0.2">
      <c r="A149" s="236">
        <v>36</v>
      </c>
      <c r="B149" s="217" t="s">
        <v>361</v>
      </c>
      <c r="C149" s="264" t="s">
        <v>362</v>
      </c>
      <c r="D149" s="219" t="s">
        <v>260</v>
      </c>
      <c r="E149" s="222">
        <v>269.69799999999998</v>
      </c>
      <c r="F149" s="227"/>
      <c r="G149" s="228">
        <f>E149*F149</f>
        <v>0</v>
      </c>
      <c r="H149" s="229" t="s">
        <v>333</v>
      </c>
      <c r="I149" s="241" t="s">
        <v>134</v>
      </c>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v>21</v>
      </c>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36"/>
      <c r="B150" s="217"/>
      <c r="C150" s="283" t="s">
        <v>380</v>
      </c>
      <c r="D150" s="273"/>
      <c r="E150" s="275">
        <v>269.69799999999998</v>
      </c>
      <c r="F150" s="228"/>
      <c r="G150" s="228"/>
      <c r="H150" s="229"/>
      <c r="I150" s="241"/>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36"/>
      <c r="B151" s="214" t="s">
        <v>364</v>
      </c>
      <c r="C151" s="266"/>
      <c r="D151" s="237"/>
      <c r="E151" s="238"/>
      <c r="F151" s="239"/>
      <c r="G151" s="234"/>
      <c r="H151" s="229"/>
      <c r="I151" s="241"/>
      <c r="J151" s="32"/>
      <c r="K151" s="32">
        <v>1</v>
      </c>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
      <c r="A152" s="236"/>
      <c r="B152" s="214" t="s">
        <v>381</v>
      </c>
      <c r="C152" s="266"/>
      <c r="D152" s="237"/>
      <c r="E152" s="238"/>
      <c r="F152" s="239"/>
      <c r="G152" s="234"/>
      <c r="H152" s="229"/>
      <c r="I152" s="241"/>
      <c r="J152" s="32"/>
      <c r="K152" s="32">
        <v>2</v>
      </c>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
      <c r="A153" s="236">
        <v>37</v>
      </c>
      <c r="B153" s="217" t="s">
        <v>382</v>
      </c>
      <c r="C153" s="264" t="s">
        <v>383</v>
      </c>
      <c r="D153" s="219" t="s">
        <v>226</v>
      </c>
      <c r="E153" s="222">
        <v>281.625</v>
      </c>
      <c r="F153" s="227"/>
      <c r="G153" s="228">
        <f>E153*F153</f>
        <v>0</v>
      </c>
      <c r="H153" s="229" t="s">
        <v>347</v>
      </c>
      <c r="I153" s="241" t="s">
        <v>134</v>
      </c>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v>21</v>
      </c>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36"/>
      <c r="B154" s="217"/>
      <c r="C154" s="283" t="s">
        <v>353</v>
      </c>
      <c r="D154" s="273"/>
      <c r="E154" s="275">
        <v>281.625</v>
      </c>
      <c r="F154" s="228"/>
      <c r="G154" s="228"/>
      <c r="H154" s="229"/>
      <c r="I154" s="241"/>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
      <c r="A155" s="236"/>
      <c r="B155" s="214" t="s">
        <v>384</v>
      </c>
      <c r="C155" s="266"/>
      <c r="D155" s="237"/>
      <c r="E155" s="238"/>
      <c r="F155" s="239"/>
      <c r="G155" s="234"/>
      <c r="H155" s="229"/>
      <c r="I155" s="241"/>
      <c r="J155" s="32"/>
      <c r="K155" s="32">
        <v>1</v>
      </c>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36"/>
      <c r="B156" s="214" t="s">
        <v>385</v>
      </c>
      <c r="C156" s="266"/>
      <c r="D156" s="237"/>
      <c r="E156" s="238"/>
      <c r="F156" s="239"/>
      <c r="G156" s="234"/>
      <c r="H156" s="229"/>
      <c r="I156" s="241"/>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36">
        <v>38</v>
      </c>
      <c r="B157" s="217" t="s">
        <v>386</v>
      </c>
      <c r="C157" s="264" t="s">
        <v>387</v>
      </c>
      <c r="D157" s="219" t="s">
        <v>295</v>
      </c>
      <c r="E157" s="222">
        <v>18.491</v>
      </c>
      <c r="F157" s="227"/>
      <c r="G157" s="228">
        <f>E157*F157</f>
        <v>0</v>
      </c>
      <c r="H157" s="229" t="s">
        <v>347</v>
      </c>
      <c r="I157" s="241" t="s">
        <v>134</v>
      </c>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v>21</v>
      </c>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
      <c r="A158" s="236"/>
      <c r="B158" s="217"/>
      <c r="C158" s="283" t="s">
        <v>321</v>
      </c>
      <c r="D158" s="273"/>
      <c r="E158" s="275"/>
      <c r="F158" s="228"/>
      <c r="G158" s="228"/>
      <c r="H158" s="229"/>
      <c r="I158" s="241"/>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36"/>
      <c r="B159" s="217"/>
      <c r="C159" s="283" t="s">
        <v>388</v>
      </c>
      <c r="D159" s="273"/>
      <c r="E159" s="275"/>
      <c r="F159" s="228"/>
      <c r="G159" s="228"/>
      <c r="H159" s="229"/>
      <c r="I159" s="241"/>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
      <c r="A160" s="236"/>
      <c r="B160" s="217"/>
      <c r="C160" s="283" t="s">
        <v>389</v>
      </c>
      <c r="D160" s="273"/>
      <c r="E160" s="275">
        <v>18.491</v>
      </c>
      <c r="F160" s="228"/>
      <c r="G160" s="228"/>
      <c r="H160" s="229"/>
      <c r="I160" s="241"/>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x14ac:dyDescent="0.2">
      <c r="A161" s="235" t="s">
        <v>128</v>
      </c>
      <c r="B161" s="216" t="s">
        <v>390</v>
      </c>
      <c r="C161" s="263" t="s">
        <v>391</v>
      </c>
      <c r="D161" s="218"/>
      <c r="E161" s="221"/>
      <c r="F161" s="232">
        <f>SUM(G162:G164)</f>
        <v>0</v>
      </c>
      <c r="G161" s="233"/>
      <c r="H161" s="226"/>
      <c r="I161" s="240"/>
    </row>
    <row r="162" spans="1:60" outlineLevel="1" x14ac:dyDescent="0.2">
      <c r="A162" s="236"/>
      <c r="B162" s="271" t="s">
        <v>392</v>
      </c>
      <c r="C162" s="282"/>
      <c r="D162" s="272"/>
      <c r="E162" s="274"/>
      <c r="F162" s="276"/>
      <c r="G162" s="277"/>
      <c r="H162" s="229"/>
      <c r="I162" s="241"/>
      <c r="J162" s="32"/>
      <c r="K162" s="32">
        <v>1</v>
      </c>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outlineLevel="1" x14ac:dyDescent="0.2">
      <c r="A163" s="236">
        <v>39</v>
      </c>
      <c r="B163" s="217" t="s">
        <v>393</v>
      </c>
      <c r="C163" s="264" t="s">
        <v>394</v>
      </c>
      <c r="D163" s="219" t="s">
        <v>215</v>
      </c>
      <c r="E163" s="222">
        <v>7</v>
      </c>
      <c r="F163" s="227"/>
      <c r="G163" s="228">
        <f>E163*F163</f>
        <v>0</v>
      </c>
      <c r="H163" s="229" t="s">
        <v>395</v>
      </c>
      <c r="I163" s="241" t="s">
        <v>134</v>
      </c>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v>21</v>
      </c>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outlineLevel="1" x14ac:dyDescent="0.2">
      <c r="A164" s="236"/>
      <c r="B164" s="217"/>
      <c r="C164" s="265" t="s">
        <v>396</v>
      </c>
      <c r="D164" s="220"/>
      <c r="E164" s="223"/>
      <c r="F164" s="230"/>
      <c r="G164" s="231"/>
      <c r="H164" s="229"/>
      <c r="I164" s="241"/>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210" t="str">
        <f>C164</f>
        <v>nahrazení ventilačních hlavic kanalizace</v>
      </c>
      <c r="BB164" s="32"/>
      <c r="BC164" s="32"/>
      <c r="BD164" s="32"/>
      <c r="BE164" s="32"/>
      <c r="BF164" s="32"/>
      <c r="BG164" s="32"/>
      <c r="BH164" s="32"/>
    </row>
    <row r="165" spans="1:60" x14ac:dyDescent="0.2">
      <c r="A165" s="235" t="s">
        <v>128</v>
      </c>
      <c r="B165" s="216" t="s">
        <v>397</v>
      </c>
      <c r="C165" s="263" t="s">
        <v>398</v>
      </c>
      <c r="D165" s="218"/>
      <c r="E165" s="221"/>
      <c r="F165" s="232">
        <f>SUM(G166:G269)</f>
        <v>0</v>
      </c>
      <c r="G165" s="233"/>
      <c r="H165" s="226"/>
      <c r="I165" s="240"/>
    </row>
    <row r="166" spans="1:60" outlineLevel="1" x14ac:dyDescent="0.2">
      <c r="A166" s="236"/>
      <c r="B166" s="271" t="s">
        <v>399</v>
      </c>
      <c r="C166" s="282"/>
      <c r="D166" s="272"/>
      <c r="E166" s="274"/>
      <c r="F166" s="276"/>
      <c r="G166" s="277"/>
      <c r="H166" s="229"/>
      <c r="I166" s="241"/>
      <c r="J166" s="32"/>
      <c r="K166" s="32">
        <v>1</v>
      </c>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
      <c r="A167" s="236"/>
      <c r="B167" s="214" t="s">
        <v>400</v>
      </c>
      <c r="C167" s="266"/>
      <c r="D167" s="237"/>
      <c r="E167" s="238"/>
      <c r="F167" s="239"/>
      <c r="G167" s="234"/>
      <c r="H167" s="229"/>
      <c r="I167" s="241"/>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36">
        <v>40</v>
      </c>
      <c r="B168" s="217" t="s">
        <v>401</v>
      </c>
      <c r="C168" s="264" t="s">
        <v>402</v>
      </c>
      <c r="D168" s="219" t="s">
        <v>226</v>
      </c>
      <c r="E168" s="222">
        <v>47.61</v>
      </c>
      <c r="F168" s="227"/>
      <c r="G168" s="228">
        <f>E168*F168</f>
        <v>0</v>
      </c>
      <c r="H168" s="229" t="s">
        <v>403</v>
      </c>
      <c r="I168" s="241" t="s">
        <v>134</v>
      </c>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v>21</v>
      </c>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36"/>
      <c r="B169" s="217"/>
      <c r="C169" s="283" t="s">
        <v>404</v>
      </c>
      <c r="D169" s="273"/>
      <c r="E169" s="275">
        <v>47.61</v>
      </c>
      <c r="F169" s="228"/>
      <c r="G169" s="228"/>
      <c r="H169" s="229"/>
      <c r="I169" s="241"/>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
      <c r="A170" s="236">
        <v>41</v>
      </c>
      <c r="B170" s="217" t="s">
        <v>405</v>
      </c>
      <c r="C170" s="264" t="s">
        <v>406</v>
      </c>
      <c r="D170" s="219" t="s">
        <v>226</v>
      </c>
      <c r="E170" s="222">
        <v>47.61</v>
      </c>
      <c r="F170" s="227"/>
      <c r="G170" s="228">
        <f>E170*F170</f>
        <v>0</v>
      </c>
      <c r="H170" s="229" t="s">
        <v>333</v>
      </c>
      <c r="I170" s="241" t="s">
        <v>134</v>
      </c>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v>21</v>
      </c>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36"/>
      <c r="B171" s="217"/>
      <c r="C171" s="283" t="s">
        <v>404</v>
      </c>
      <c r="D171" s="273"/>
      <c r="E171" s="275">
        <v>47.61</v>
      </c>
      <c r="F171" s="228"/>
      <c r="G171" s="228"/>
      <c r="H171" s="229"/>
      <c r="I171" s="241"/>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36"/>
      <c r="B172" s="214" t="s">
        <v>407</v>
      </c>
      <c r="C172" s="266"/>
      <c r="D172" s="237"/>
      <c r="E172" s="238"/>
      <c r="F172" s="239"/>
      <c r="G172" s="234"/>
      <c r="H172" s="229"/>
      <c r="I172" s="241"/>
      <c r="J172" s="32"/>
      <c r="K172" s="32">
        <v>1</v>
      </c>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36"/>
      <c r="B173" s="214" t="s">
        <v>408</v>
      </c>
      <c r="C173" s="266"/>
      <c r="D173" s="237"/>
      <c r="E173" s="238"/>
      <c r="F173" s="239"/>
      <c r="G173" s="234"/>
      <c r="H173" s="229"/>
      <c r="I173" s="241"/>
      <c r="J173" s="32"/>
      <c r="K173" s="32">
        <v>2</v>
      </c>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
      <c r="A174" s="236">
        <v>42</v>
      </c>
      <c r="B174" s="217" t="s">
        <v>409</v>
      </c>
      <c r="C174" s="264" t="s">
        <v>410</v>
      </c>
      <c r="D174" s="219" t="s">
        <v>215</v>
      </c>
      <c r="E174" s="222">
        <v>4.9941000000000004</v>
      </c>
      <c r="F174" s="227"/>
      <c r="G174" s="228">
        <f>E174*F174</f>
        <v>0</v>
      </c>
      <c r="H174" s="229" t="s">
        <v>411</v>
      </c>
      <c r="I174" s="241" t="s">
        <v>134</v>
      </c>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v>21</v>
      </c>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outlineLevel="1" x14ac:dyDescent="0.2">
      <c r="A175" s="236"/>
      <c r="B175" s="217"/>
      <c r="C175" s="265" t="s">
        <v>412</v>
      </c>
      <c r="D175" s="220"/>
      <c r="E175" s="223"/>
      <c r="F175" s="230"/>
      <c r="G175" s="231"/>
      <c r="H175" s="229"/>
      <c r="I175" s="241"/>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210" t="str">
        <f>C175</f>
        <v>Zakrývání rozpracovaných tesařských konstrukcí těžkou plachtou na ochranu před srážkovou vodou.</v>
      </c>
      <c r="BB175" s="32"/>
      <c r="BC175" s="32"/>
      <c r="BD175" s="32"/>
      <c r="BE175" s="32"/>
      <c r="BF175" s="32"/>
      <c r="BG175" s="32"/>
      <c r="BH175" s="32"/>
    </row>
    <row r="176" spans="1:60" outlineLevel="1" x14ac:dyDescent="0.2">
      <c r="A176" s="236"/>
      <c r="B176" s="217"/>
      <c r="C176" s="283" t="s">
        <v>413</v>
      </c>
      <c r="D176" s="273"/>
      <c r="E176" s="275">
        <v>4.9941000000000004</v>
      </c>
      <c r="F176" s="228"/>
      <c r="G176" s="228"/>
      <c r="H176" s="229"/>
      <c r="I176" s="241"/>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outlineLevel="1" x14ac:dyDescent="0.2">
      <c r="A177" s="236"/>
      <c r="B177" s="214" t="s">
        <v>414</v>
      </c>
      <c r="C177" s="266"/>
      <c r="D177" s="237"/>
      <c r="E177" s="238"/>
      <c r="F177" s="239"/>
      <c r="G177" s="234"/>
      <c r="H177" s="229"/>
      <c r="I177" s="241"/>
      <c r="J177" s="32"/>
      <c r="K177" s="32">
        <v>1</v>
      </c>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
      <c r="A178" s="236"/>
      <c r="B178" s="214" t="s">
        <v>415</v>
      </c>
      <c r="C178" s="266"/>
      <c r="D178" s="237"/>
      <c r="E178" s="238"/>
      <c r="F178" s="239"/>
      <c r="G178" s="234"/>
      <c r="H178" s="229"/>
      <c r="I178" s="241"/>
      <c r="J178" s="32"/>
      <c r="K178" s="32">
        <v>2</v>
      </c>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
      <c r="A179" s="236">
        <v>43</v>
      </c>
      <c r="B179" s="217" t="s">
        <v>416</v>
      </c>
      <c r="C179" s="264" t="s">
        <v>417</v>
      </c>
      <c r="D179" s="219" t="s">
        <v>215</v>
      </c>
      <c r="E179" s="222">
        <v>1</v>
      </c>
      <c r="F179" s="227"/>
      <c r="G179" s="228">
        <f>E179*F179</f>
        <v>0</v>
      </c>
      <c r="H179" s="229" t="s">
        <v>411</v>
      </c>
      <c r="I179" s="241" t="s">
        <v>134</v>
      </c>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v>21</v>
      </c>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
      <c r="A180" s="236"/>
      <c r="B180" s="214" t="s">
        <v>418</v>
      </c>
      <c r="C180" s="266"/>
      <c r="D180" s="237"/>
      <c r="E180" s="238"/>
      <c r="F180" s="239"/>
      <c r="G180" s="234"/>
      <c r="H180" s="229"/>
      <c r="I180" s="241"/>
      <c r="J180" s="32"/>
      <c r="K180" s="32">
        <v>1</v>
      </c>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36">
        <v>44</v>
      </c>
      <c r="B181" s="217" t="s">
        <v>419</v>
      </c>
      <c r="C181" s="264" t="s">
        <v>420</v>
      </c>
      <c r="D181" s="219" t="s">
        <v>260</v>
      </c>
      <c r="E181" s="222">
        <v>235.54230000000001</v>
      </c>
      <c r="F181" s="227"/>
      <c r="G181" s="228">
        <f>E181*F181</f>
        <v>0</v>
      </c>
      <c r="H181" s="229" t="s">
        <v>411</v>
      </c>
      <c r="I181" s="241" t="s">
        <v>134</v>
      </c>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v>21</v>
      </c>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
      <c r="A182" s="236"/>
      <c r="B182" s="217"/>
      <c r="C182" s="265" t="s">
        <v>421</v>
      </c>
      <c r="D182" s="220"/>
      <c r="E182" s="223"/>
      <c r="F182" s="230"/>
      <c r="G182" s="231"/>
      <c r="H182" s="229"/>
      <c r="I182" s="241"/>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210" t="str">
        <f>C182</f>
        <v>nahrazení přístupných a zároveň poškozených tesařských konstrukcí v rozsahu 30%</v>
      </c>
      <c r="BB182" s="32"/>
      <c r="BC182" s="32"/>
      <c r="BD182" s="32"/>
      <c r="BE182" s="32"/>
      <c r="BF182" s="32"/>
      <c r="BG182" s="32"/>
      <c r="BH182" s="32"/>
    </row>
    <row r="183" spans="1:60" outlineLevel="1" x14ac:dyDescent="0.2">
      <c r="A183" s="236"/>
      <c r="B183" s="217"/>
      <c r="C183" s="283" t="s">
        <v>422</v>
      </c>
      <c r="D183" s="273"/>
      <c r="E183" s="275"/>
      <c r="F183" s="228"/>
      <c r="G183" s="228"/>
      <c r="H183" s="229"/>
      <c r="I183" s="241"/>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ht="33.75" outlineLevel="1" x14ac:dyDescent="0.2">
      <c r="A184" s="236"/>
      <c r="B184" s="217"/>
      <c r="C184" s="283" t="s">
        <v>423</v>
      </c>
      <c r="D184" s="273"/>
      <c r="E184" s="275">
        <v>215.07990000000001</v>
      </c>
      <c r="F184" s="228"/>
      <c r="G184" s="228"/>
      <c r="H184" s="229"/>
      <c r="I184" s="241"/>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outlineLevel="1" x14ac:dyDescent="0.2">
      <c r="A185" s="236"/>
      <c r="B185" s="217"/>
      <c r="C185" s="283" t="s">
        <v>424</v>
      </c>
      <c r="D185" s="273"/>
      <c r="E185" s="275">
        <v>20.462399999999999</v>
      </c>
      <c r="F185" s="228"/>
      <c r="G185" s="228"/>
      <c r="H185" s="229"/>
      <c r="I185" s="241"/>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
      <c r="A186" s="236"/>
      <c r="B186" s="214" t="s">
        <v>425</v>
      </c>
      <c r="C186" s="266"/>
      <c r="D186" s="237"/>
      <c r="E186" s="238"/>
      <c r="F186" s="239"/>
      <c r="G186" s="234"/>
      <c r="H186" s="229"/>
      <c r="I186" s="241"/>
      <c r="J186" s="32"/>
      <c r="K186" s="32">
        <v>1</v>
      </c>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
      <c r="A187" s="236"/>
      <c r="B187" s="214" t="s">
        <v>426</v>
      </c>
      <c r="C187" s="266"/>
      <c r="D187" s="237"/>
      <c r="E187" s="238"/>
      <c r="F187" s="239"/>
      <c r="G187" s="234"/>
      <c r="H187" s="229"/>
      <c r="I187" s="241"/>
      <c r="J187" s="32"/>
      <c r="K187" s="32">
        <v>2</v>
      </c>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
      <c r="A188" s="236">
        <v>45</v>
      </c>
      <c r="B188" s="217" t="s">
        <v>427</v>
      </c>
      <c r="C188" s="264" t="s">
        <v>428</v>
      </c>
      <c r="D188" s="219" t="s">
        <v>260</v>
      </c>
      <c r="E188" s="222">
        <v>235.54230000000001</v>
      </c>
      <c r="F188" s="227"/>
      <c r="G188" s="228">
        <f>E188*F188</f>
        <v>0</v>
      </c>
      <c r="H188" s="229" t="s">
        <v>411</v>
      </c>
      <c r="I188" s="241" t="s">
        <v>134</v>
      </c>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v>21</v>
      </c>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
      <c r="A189" s="236"/>
      <c r="B189" s="217"/>
      <c r="C189" s="265" t="s">
        <v>421</v>
      </c>
      <c r="D189" s="220"/>
      <c r="E189" s="223"/>
      <c r="F189" s="230"/>
      <c r="G189" s="231"/>
      <c r="H189" s="229"/>
      <c r="I189" s="241"/>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210" t="str">
        <f>C189</f>
        <v>nahrazení přístupných a zároveň poškozených tesařských konstrukcí v rozsahu 30%</v>
      </c>
      <c r="BB189" s="32"/>
      <c r="BC189" s="32"/>
      <c r="BD189" s="32"/>
      <c r="BE189" s="32"/>
      <c r="BF189" s="32"/>
      <c r="BG189" s="32"/>
      <c r="BH189" s="32"/>
    </row>
    <row r="190" spans="1:60" outlineLevel="1" x14ac:dyDescent="0.2">
      <c r="A190" s="236"/>
      <c r="B190" s="217"/>
      <c r="C190" s="283" t="s">
        <v>422</v>
      </c>
      <c r="D190" s="273"/>
      <c r="E190" s="275"/>
      <c r="F190" s="228"/>
      <c r="G190" s="228"/>
      <c r="H190" s="229"/>
      <c r="I190" s="241"/>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ht="33.75" outlineLevel="1" x14ac:dyDescent="0.2">
      <c r="A191" s="236"/>
      <c r="B191" s="217"/>
      <c r="C191" s="283" t="s">
        <v>423</v>
      </c>
      <c r="D191" s="273"/>
      <c r="E191" s="275">
        <v>215.07990000000001</v>
      </c>
      <c r="F191" s="228"/>
      <c r="G191" s="228"/>
      <c r="H191" s="229"/>
      <c r="I191" s="241"/>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36"/>
      <c r="B192" s="217"/>
      <c r="C192" s="283" t="s">
        <v>424</v>
      </c>
      <c r="D192" s="273"/>
      <c r="E192" s="275">
        <v>20.462399999999999</v>
      </c>
      <c r="F192" s="228"/>
      <c r="G192" s="228"/>
      <c r="H192" s="229"/>
      <c r="I192" s="241"/>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36"/>
      <c r="B193" s="214" t="s">
        <v>418</v>
      </c>
      <c r="C193" s="266"/>
      <c r="D193" s="237"/>
      <c r="E193" s="238"/>
      <c r="F193" s="239"/>
      <c r="G193" s="234"/>
      <c r="H193" s="229"/>
      <c r="I193" s="241"/>
      <c r="J193" s="32"/>
      <c r="K193" s="32">
        <v>1</v>
      </c>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
      <c r="A194" s="236">
        <v>46</v>
      </c>
      <c r="B194" s="217" t="s">
        <v>429</v>
      </c>
      <c r="C194" s="264" t="s">
        <v>430</v>
      </c>
      <c r="D194" s="219" t="s">
        <v>260</v>
      </c>
      <c r="E194" s="222">
        <v>82.56</v>
      </c>
      <c r="F194" s="227"/>
      <c r="G194" s="228">
        <f>E194*F194</f>
        <v>0</v>
      </c>
      <c r="H194" s="229" t="s">
        <v>411</v>
      </c>
      <c r="I194" s="241" t="s">
        <v>134</v>
      </c>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v>21</v>
      </c>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
      <c r="A195" s="236"/>
      <c r="B195" s="217"/>
      <c r="C195" s="265" t="s">
        <v>421</v>
      </c>
      <c r="D195" s="220"/>
      <c r="E195" s="223"/>
      <c r="F195" s="230"/>
      <c r="G195" s="231"/>
      <c r="H195" s="229"/>
      <c r="I195" s="241"/>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210" t="str">
        <f>C195</f>
        <v>nahrazení přístupných a zároveň poškozených tesařských konstrukcí v rozsahu 30%</v>
      </c>
      <c r="BB195" s="32"/>
      <c r="BC195" s="32"/>
      <c r="BD195" s="32"/>
      <c r="BE195" s="32"/>
      <c r="BF195" s="32"/>
      <c r="BG195" s="32"/>
      <c r="BH195" s="32"/>
    </row>
    <row r="196" spans="1:60" outlineLevel="1" x14ac:dyDescent="0.2">
      <c r="A196" s="236"/>
      <c r="B196" s="217"/>
      <c r="C196" s="283" t="s">
        <v>422</v>
      </c>
      <c r="D196" s="273"/>
      <c r="E196" s="275"/>
      <c r="F196" s="228"/>
      <c r="G196" s="228"/>
      <c r="H196" s="229"/>
      <c r="I196" s="241"/>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36"/>
      <c r="B197" s="217"/>
      <c r="C197" s="283" t="s">
        <v>431</v>
      </c>
      <c r="D197" s="273"/>
      <c r="E197" s="275">
        <v>22.5</v>
      </c>
      <c r="F197" s="228"/>
      <c r="G197" s="228"/>
      <c r="H197" s="229"/>
      <c r="I197" s="241"/>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36"/>
      <c r="B198" s="217"/>
      <c r="C198" s="283" t="s">
        <v>432</v>
      </c>
      <c r="D198" s="273"/>
      <c r="E198" s="275">
        <v>24.42</v>
      </c>
      <c r="F198" s="228"/>
      <c r="G198" s="228"/>
      <c r="H198" s="229"/>
      <c r="I198" s="241"/>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outlineLevel="1" x14ac:dyDescent="0.2">
      <c r="A199" s="236"/>
      <c r="B199" s="217"/>
      <c r="C199" s="283" t="s">
        <v>433</v>
      </c>
      <c r="D199" s="273"/>
      <c r="E199" s="275">
        <v>35.64</v>
      </c>
      <c r="F199" s="228"/>
      <c r="G199" s="228"/>
      <c r="H199" s="229"/>
      <c r="I199" s="241"/>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
      <c r="A200" s="236"/>
      <c r="B200" s="214" t="s">
        <v>425</v>
      </c>
      <c r="C200" s="266"/>
      <c r="D200" s="237"/>
      <c r="E200" s="238"/>
      <c r="F200" s="239"/>
      <c r="G200" s="234"/>
      <c r="H200" s="229"/>
      <c r="I200" s="241"/>
      <c r="J200" s="32"/>
      <c r="K200" s="32">
        <v>1</v>
      </c>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
      <c r="A201" s="236"/>
      <c r="B201" s="214" t="s">
        <v>426</v>
      </c>
      <c r="C201" s="266"/>
      <c r="D201" s="237"/>
      <c r="E201" s="238"/>
      <c r="F201" s="239"/>
      <c r="G201" s="234"/>
      <c r="H201" s="229"/>
      <c r="I201" s="241"/>
      <c r="J201" s="32"/>
      <c r="K201" s="32">
        <v>2</v>
      </c>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
      <c r="A202" s="236">
        <v>47</v>
      </c>
      <c r="B202" s="217" t="s">
        <v>434</v>
      </c>
      <c r="C202" s="264" t="s">
        <v>435</v>
      </c>
      <c r="D202" s="219" t="s">
        <v>260</v>
      </c>
      <c r="E202" s="222">
        <v>992.05600000000004</v>
      </c>
      <c r="F202" s="227"/>
      <c r="G202" s="228">
        <f>E202*F202</f>
        <v>0</v>
      </c>
      <c r="H202" s="229" t="s">
        <v>411</v>
      </c>
      <c r="I202" s="241" t="s">
        <v>134</v>
      </c>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v>21</v>
      </c>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
      <c r="A203" s="236"/>
      <c r="B203" s="217"/>
      <c r="C203" s="265" t="s">
        <v>421</v>
      </c>
      <c r="D203" s="220"/>
      <c r="E203" s="223"/>
      <c r="F203" s="230"/>
      <c r="G203" s="231"/>
      <c r="H203" s="229"/>
      <c r="I203" s="241"/>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210" t="str">
        <f>C203</f>
        <v>nahrazení přístupných a zároveň poškozených tesařských konstrukcí v rozsahu 30%</v>
      </c>
      <c r="BB203" s="32"/>
      <c r="BC203" s="32"/>
      <c r="BD203" s="32"/>
      <c r="BE203" s="32"/>
      <c r="BF203" s="32"/>
      <c r="BG203" s="32"/>
      <c r="BH203" s="32"/>
    </row>
    <row r="204" spans="1:60" ht="22.5" outlineLevel="1" x14ac:dyDescent="0.2">
      <c r="A204" s="236"/>
      <c r="B204" s="217"/>
      <c r="C204" s="283" t="s">
        <v>436</v>
      </c>
      <c r="D204" s="273"/>
      <c r="E204" s="275">
        <v>869.12800000000004</v>
      </c>
      <c r="F204" s="228"/>
      <c r="G204" s="228"/>
      <c r="H204" s="229"/>
      <c r="I204" s="241"/>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
      <c r="A205" s="236"/>
      <c r="B205" s="217"/>
      <c r="C205" s="283" t="s">
        <v>437</v>
      </c>
      <c r="D205" s="273"/>
      <c r="E205" s="275">
        <v>40.368000000000002</v>
      </c>
      <c r="F205" s="228"/>
      <c r="G205" s="228"/>
      <c r="H205" s="229"/>
      <c r="I205" s="241"/>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
      <c r="A206" s="236"/>
      <c r="B206" s="217"/>
      <c r="C206" s="283" t="s">
        <v>438</v>
      </c>
      <c r="D206" s="273"/>
      <c r="E206" s="275"/>
      <c r="F206" s="228"/>
      <c r="G206" s="228"/>
      <c r="H206" s="229"/>
      <c r="I206" s="241"/>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
      <c r="A207" s="236"/>
      <c r="B207" s="217"/>
      <c r="C207" s="283" t="s">
        <v>422</v>
      </c>
      <c r="D207" s="273"/>
      <c r="E207" s="275"/>
      <c r="F207" s="228"/>
      <c r="G207" s="228"/>
      <c r="H207" s="229"/>
      <c r="I207" s="241"/>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
      <c r="A208" s="236"/>
      <c r="B208" s="217"/>
      <c r="C208" s="283" t="s">
        <v>431</v>
      </c>
      <c r="D208" s="273"/>
      <c r="E208" s="275">
        <v>22.5</v>
      </c>
      <c r="F208" s="228"/>
      <c r="G208" s="228"/>
      <c r="H208" s="229"/>
      <c r="I208" s="241"/>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
      <c r="A209" s="236"/>
      <c r="B209" s="217"/>
      <c r="C209" s="283" t="s">
        <v>432</v>
      </c>
      <c r="D209" s="273"/>
      <c r="E209" s="275">
        <v>24.42</v>
      </c>
      <c r="F209" s="228"/>
      <c r="G209" s="228"/>
      <c r="H209" s="229"/>
      <c r="I209" s="241"/>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
      <c r="A210" s="236"/>
      <c r="B210" s="217"/>
      <c r="C210" s="283" t="s">
        <v>433</v>
      </c>
      <c r="D210" s="273"/>
      <c r="E210" s="275">
        <v>35.64</v>
      </c>
      <c r="F210" s="228"/>
      <c r="G210" s="228"/>
      <c r="H210" s="229"/>
      <c r="I210" s="241"/>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outlineLevel="1" x14ac:dyDescent="0.2">
      <c r="A211" s="236">
        <v>48</v>
      </c>
      <c r="B211" s="217" t="s">
        <v>439</v>
      </c>
      <c r="C211" s="264" t="s">
        <v>440</v>
      </c>
      <c r="D211" s="219" t="s">
        <v>199</v>
      </c>
      <c r="E211" s="222">
        <v>20.859069999999999</v>
      </c>
      <c r="F211" s="227"/>
      <c r="G211" s="228">
        <f>E211*F211</f>
        <v>0</v>
      </c>
      <c r="H211" s="229"/>
      <c r="I211" s="241" t="s">
        <v>138</v>
      </c>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v>21</v>
      </c>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ht="22.5" outlineLevel="1" x14ac:dyDescent="0.2">
      <c r="A212" s="236"/>
      <c r="B212" s="217"/>
      <c r="C212" s="283" t="s">
        <v>441</v>
      </c>
      <c r="D212" s="273"/>
      <c r="E212" s="275">
        <v>20.859100000000002</v>
      </c>
      <c r="F212" s="228"/>
      <c r="G212" s="228"/>
      <c r="H212" s="229"/>
      <c r="I212" s="241"/>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
      <c r="A213" s="236">
        <v>49</v>
      </c>
      <c r="B213" s="217" t="s">
        <v>442</v>
      </c>
      <c r="C213" s="264" t="s">
        <v>443</v>
      </c>
      <c r="D213" s="219" t="s">
        <v>199</v>
      </c>
      <c r="E213" s="222">
        <v>1.06572</v>
      </c>
      <c r="F213" s="227"/>
      <c r="G213" s="228">
        <f>E213*F213</f>
        <v>0</v>
      </c>
      <c r="H213" s="229"/>
      <c r="I213" s="241" t="s">
        <v>138</v>
      </c>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v>21</v>
      </c>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
      <c r="A214" s="236"/>
      <c r="B214" s="217"/>
      <c r="C214" s="283" t="s">
        <v>444</v>
      </c>
      <c r="D214" s="273"/>
      <c r="E214" s="275">
        <v>1.0657000000000001</v>
      </c>
      <c r="F214" s="228"/>
      <c r="G214" s="228"/>
      <c r="H214" s="229"/>
      <c r="I214" s="241"/>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
      <c r="A215" s="236">
        <v>50</v>
      </c>
      <c r="B215" s="217" t="s">
        <v>445</v>
      </c>
      <c r="C215" s="264" t="s">
        <v>446</v>
      </c>
      <c r="D215" s="219" t="s">
        <v>199</v>
      </c>
      <c r="E215" s="222">
        <v>6.875</v>
      </c>
      <c r="F215" s="227"/>
      <c r="G215" s="228">
        <f>E215*F215</f>
        <v>0</v>
      </c>
      <c r="H215" s="229"/>
      <c r="I215" s="241" t="s">
        <v>138</v>
      </c>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v>21</v>
      </c>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
      <c r="A216" s="236"/>
      <c r="B216" s="217"/>
      <c r="C216" s="283" t="s">
        <v>422</v>
      </c>
      <c r="D216" s="273"/>
      <c r="E216" s="275"/>
      <c r="F216" s="228"/>
      <c r="G216" s="228"/>
      <c r="H216" s="229"/>
      <c r="I216" s="241"/>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ht="33.75" outlineLevel="1" x14ac:dyDescent="0.2">
      <c r="A217" s="236"/>
      <c r="B217" s="217"/>
      <c r="C217" s="283" t="s">
        <v>447</v>
      </c>
      <c r="D217" s="273"/>
      <c r="E217" s="275">
        <v>4.1295000000000002</v>
      </c>
      <c r="F217" s="228"/>
      <c r="G217" s="228"/>
      <c r="H217" s="229"/>
      <c r="I217" s="241"/>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outlineLevel="1" x14ac:dyDescent="0.2">
      <c r="A218" s="236"/>
      <c r="B218" s="217"/>
      <c r="C218" s="283" t="s">
        <v>448</v>
      </c>
      <c r="D218" s="273"/>
      <c r="E218" s="275">
        <v>0.442</v>
      </c>
      <c r="F218" s="228"/>
      <c r="G218" s="228"/>
      <c r="H218" s="229"/>
      <c r="I218" s="241"/>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outlineLevel="1" x14ac:dyDescent="0.2">
      <c r="A219" s="236"/>
      <c r="B219" s="217"/>
      <c r="C219" s="283" t="s">
        <v>438</v>
      </c>
      <c r="D219" s="273"/>
      <c r="E219" s="275"/>
      <c r="F219" s="228"/>
      <c r="G219" s="228"/>
      <c r="H219" s="229"/>
      <c r="I219" s="241"/>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
      <c r="A220" s="236"/>
      <c r="B220" s="217"/>
      <c r="C220" s="283" t="s">
        <v>449</v>
      </c>
      <c r="D220" s="273"/>
      <c r="E220" s="275">
        <v>0.57379999999999998</v>
      </c>
      <c r="F220" s="228"/>
      <c r="G220" s="228"/>
      <c r="H220" s="229"/>
      <c r="I220" s="241"/>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outlineLevel="1" x14ac:dyDescent="0.2">
      <c r="A221" s="236"/>
      <c r="B221" s="217"/>
      <c r="C221" s="283" t="s">
        <v>450</v>
      </c>
      <c r="D221" s="273"/>
      <c r="E221" s="275">
        <v>0.70330000000000004</v>
      </c>
      <c r="F221" s="228"/>
      <c r="G221" s="228"/>
      <c r="H221" s="229"/>
      <c r="I221" s="241"/>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outlineLevel="1" x14ac:dyDescent="0.2">
      <c r="A222" s="236"/>
      <c r="B222" s="217"/>
      <c r="C222" s="283" t="s">
        <v>451</v>
      </c>
      <c r="D222" s="273"/>
      <c r="E222" s="275">
        <v>1.0264</v>
      </c>
      <c r="F222" s="228"/>
      <c r="G222" s="228"/>
      <c r="H222" s="229"/>
      <c r="I222" s="241"/>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
      <c r="A223" s="236"/>
      <c r="B223" s="214" t="s">
        <v>452</v>
      </c>
      <c r="C223" s="266"/>
      <c r="D223" s="237"/>
      <c r="E223" s="238"/>
      <c r="F223" s="239"/>
      <c r="G223" s="234"/>
      <c r="H223" s="229"/>
      <c r="I223" s="241"/>
      <c r="J223" s="32"/>
      <c r="K223" s="32">
        <v>1</v>
      </c>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
      <c r="A224" s="236">
        <v>51</v>
      </c>
      <c r="B224" s="217" t="s">
        <v>453</v>
      </c>
      <c r="C224" s="264" t="s">
        <v>454</v>
      </c>
      <c r="D224" s="219" t="s">
        <v>226</v>
      </c>
      <c r="E224" s="222">
        <v>817.21699999999998</v>
      </c>
      <c r="F224" s="227"/>
      <c r="G224" s="228">
        <f>E224*F224</f>
        <v>0</v>
      </c>
      <c r="H224" s="229" t="s">
        <v>411</v>
      </c>
      <c r="I224" s="241" t="s">
        <v>134</v>
      </c>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v>21</v>
      </c>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
      <c r="A225" s="236"/>
      <c r="B225" s="217"/>
      <c r="C225" s="283" t="s">
        <v>455</v>
      </c>
      <c r="D225" s="273"/>
      <c r="E225" s="275">
        <v>817.21699999999998</v>
      </c>
      <c r="F225" s="228"/>
      <c r="G225" s="228"/>
      <c r="H225" s="229"/>
      <c r="I225" s="241"/>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
      <c r="A226" s="236"/>
      <c r="B226" s="214" t="s">
        <v>456</v>
      </c>
      <c r="C226" s="266"/>
      <c r="D226" s="237"/>
      <c r="E226" s="238"/>
      <c r="F226" s="239"/>
      <c r="G226" s="234"/>
      <c r="H226" s="229"/>
      <c r="I226" s="241"/>
      <c r="J226" s="32"/>
      <c r="K226" s="32">
        <v>1</v>
      </c>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outlineLevel="1" x14ac:dyDescent="0.2">
      <c r="A227" s="236"/>
      <c r="B227" s="214" t="s">
        <v>457</v>
      </c>
      <c r="C227" s="266"/>
      <c r="D227" s="237"/>
      <c r="E227" s="238"/>
      <c r="F227" s="239"/>
      <c r="G227" s="234"/>
      <c r="H227" s="229"/>
      <c r="I227" s="241"/>
      <c r="J227" s="32"/>
      <c r="K227" s="32">
        <v>2</v>
      </c>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outlineLevel="1" x14ac:dyDescent="0.2">
      <c r="A228" s="236"/>
      <c r="B228" s="214" t="s">
        <v>458</v>
      </c>
      <c r="C228" s="266"/>
      <c r="D228" s="237"/>
      <c r="E228" s="238"/>
      <c r="F228" s="239"/>
      <c r="G228" s="234"/>
      <c r="H228" s="229"/>
      <c r="I228" s="241"/>
      <c r="J228" s="32"/>
      <c r="K228" s="32">
        <v>3</v>
      </c>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outlineLevel="1" x14ac:dyDescent="0.2">
      <c r="A229" s="236">
        <v>52</v>
      </c>
      <c r="B229" s="217" t="s">
        <v>459</v>
      </c>
      <c r="C229" s="264" t="s">
        <v>460</v>
      </c>
      <c r="D229" s="219" t="s">
        <v>226</v>
      </c>
      <c r="E229" s="222">
        <v>828.51700000000005</v>
      </c>
      <c r="F229" s="227"/>
      <c r="G229" s="228">
        <f>E229*F229</f>
        <v>0</v>
      </c>
      <c r="H229" s="229" t="s">
        <v>411</v>
      </c>
      <c r="I229" s="241" t="s">
        <v>134</v>
      </c>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v>21</v>
      </c>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
      <c r="A230" s="236"/>
      <c r="B230" s="217"/>
      <c r="C230" s="283" t="s">
        <v>455</v>
      </c>
      <c r="D230" s="273"/>
      <c r="E230" s="275">
        <v>817.21699999999998</v>
      </c>
      <c r="F230" s="228"/>
      <c r="G230" s="228"/>
      <c r="H230" s="229"/>
      <c r="I230" s="241"/>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
      <c r="A231" s="236"/>
      <c r="B231" s="217"/>
      <c r="C231" s="283" t="s">
        <v>461</v>
      </c>
      <c r="D231" s="273"/>
      <c r="E231" s="275">
        <v>11.3</v>
      </c>
      <c r="F231" s="228"/>
      <c r="G231" s="228"/>
      <c r="H231" s="229"/>
      <c r="I231" s="241"/>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
      <c r="A232" s="236">
        <v>53</v>
      </c>
      <c r="B232" s="217" t="s">
        <v>462</v>
      </c>
      <c r="C232" s="264" t="s">
        <v>463</v>
      </c>
      <c r="D232" s="219" t="s">
        <v>226</v>
      </c>
      <c r="E232" s="222">
        <v>817.21699999999998</v>
      </c>
      <c r="F232" s="227"/>
      <c r="G232" s="228">
        <f>E232*F232</f>
        <v>0</v>
      </c>
      <c r="H232" s="229" t="s">
        <v>411</v>
      </c>
      <c r="I232" s="241" t="s">
        <v>134</v>
      </c>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v>21</v>
      </c>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
      <c r="A233" s="236"/>
      <c r="B233" s="217"/>
      <c r="C233" s="283" t="s">
        <v>455</v>
      </c>
      <c r="D233" s="273"/>
      <c r="E233" s="275">
        <v>817.21699999999998</v>
      </c>
      <c r="F233" s="228"/>
      <c r="G233" s="228"/>
      <c r="H233" s="229"/>
      <c r="I233" s="241"/>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
      <c r="A234" s="236">
        <v>54</v>
      </c>
      <c r="B234" s="217" t="s">
        <v>464</v>
      </c>
      <c r="C234" s="264" t="s">
        <v>465</v>
      </c>
      <c r="D234" s="219" t="s">
        <v>199</v>
      </c>
      <c r="E234" s="222">
        <v>11.463660000000001</v>
      </c>
      <c r="F234" s="227"/>
      <c r="G234" s="228">
        <f>E234*F234</f>
        <v>0</v>
      </c>
      <c r="H234" s="229" t="s">
        <v>333</v>
      </c>
      <c r="I234" s="241" t="s">
        <v>134</v>
      </c>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v>21</v>
      </c>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
      <c r="A235" s="236"/>
      <c r="B235" s="217"/>
      <c r="C235" s="283" t="s">
        <v>466</v>
      </c>
      <c r="D235" s="273"/>
      <c r="E235" s="275">
        <v>9.3396000000000008</v>
      </c>
      <c r="F235" s="228"/>
      <c r="G235" s="228"/>
      <c r="H235" s="229"/>
      <c r="I235" s="241"/>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
      <c r="A236" s="236"/>
      <c r="B236" s="217"/>
      <c r="C236" s="283" t="s">
        <v>467</v>
      </c>
      <c r="D236" s="273"/>
      <c r="E236" s="275">
        <v>1.9613</v>
      </c>
      <c r="F236" s="228"/>
      <c r="G236" s="228"/>
      <c r="H236" s="229"/>
      <c r="I236" s="241"/>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
      <c r="A237" s="236"/>
      <c r="B237" s="217"/>
      <c r="C237" s="283" t="s">
        <v>468</v>
      </c>
      <c r="D237" s="273"/>
      <c r="E237" s="275">
        <v>0.16270000000000001</v>
      </c>
      <c r="F237" s="228"/>
      <c r="G237" s="228"/>
      <c r="H237" s="229"/>
      <c r="I237" s="241"/>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
      <c r="A238" s="236"/>
      <c r="B238" s="214" t="s">
        <v>456</v>
      </c>
      <c r="C238" s="266"/>
      <c r="D238" s="237"/>
      <c r="E238" s="238"/>
      <c r="F238" s="239"/>
      <c r="G238" s="234"/>
      <c r="H238" s="229"/>
      <c r="I238" s="241"/>
      <c r="J238" s="32"/>
      <c r="K238" s="32">
        <v>1</v>
      </c>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
      <c r="A239" s="236"/>
      <c r="B239" s="214" t="s">
        <v>457</v>
      </c>
      <c r="C239" s="266"/>
      <c r="D239" s="237"/>
      <c r="E239" s="238"/>
      <c r="F239" s="239"/>
      <c r="G239" s="234"/>
      <c r="H239" s="229"/>
      <c r="I239" s="241"/>
      <c r="J239" s="32"/>
      <c r="K239" s="32">
        <v>2</v>
      </c>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
      <c r="A240" s="236"/>
      <c r="B240" s="214" t="s">
        <v>469</v>
      </c>
      <c r="C240" s="266"/>
      <c r="D240" s="237"/>
      <c r="E240" s="238"/>
      <c r="F240" s="239"/>
      <c r="G240" s="234"/>
      <c r="H240" s="229"/>
      <c r="I240" s="241"/>
      <c r="J240" s="32"/>
      <c r="K240" s="32">
        <v>3</v>
      </c>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ht="22.5" outlineLevel="1" x14ac:dyDescent="0.2">
      <c r="A241" s="236">
        <v>55</v>
      </c>
      <c r="B241" s="217" t="s">
        <v>470</v>
      </c>
      <c r="C241" s="264" t="s">
        <v>471</v>
      </c>
      <c r="D241" s="219" t="s">
        <v>226</v>
      </c>
      <c r="E241" s="222">
        <v>48.56</v>
      </c>
      <c r="F241" s="227"/>
      <c r="G241" s="228">
        <f>E241*F241</f>
        <v>0</v>
      </c>
      <c r="H241" s="229" t="s">
        <v>411</v>
      </c>
      <c r="I241" s="241" t="s">
        <v>134</v>
      </c>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v>21</v>
      </c>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outlineLevel="1" x14ac:dyDescent="0.2">
      <c r="A242" s="236"/>
      <c r="B242" s="217"/>
      <c r="C242" s="283" t="s">
        <v>461</v>
      </c>
      <c r="D242" s="273"/>
      <c r="E242" s="275">
        <v>11.3</v>
      </c>
      <c r="F242" s="228"/>
      <c r="G242" s="228"/>
      <c r="H242" s="229"/>
      <c r="I242" s="241"/>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
      <c r="A243" s="236"/>
      <c r="B243" s="217"/>
      <c r="C243" s="283" t="s">
        <v>472</v>
      </c>
      <c r="D243" s="273"/>
      <c r="E243" s="275">
        <v>37.26</v>
      </c>
      <c r="F243" s="228"/>
      <c r="G243" s="228"/>
      <c r="H243" s="229"/>
      <c r="I243" s="241"/>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
      <c r="A244" s="236">
        <v>56</v>
      </c>
      <c r="B244" s="217" t="s">
        <v>405</v>
      </c>
      <c r="C244" s="264" t="s">
        <v>406</v>
      </c>
      <c r="D244" s="219" t="s">
        <v>226</v>
      </c>
      <c r="E244" s="222">
        <v>48.56</v>
      </c>
      <c r="F244" s="227"/>
      <c r="G244" s="228">
        <f>E244*F244</f>
        <v>0</v>
      </c>
      <c r="H244" s="229" t="s">
        <v>333</v>
      </c>
      <c r="I244" s="241" t="s">
        <v>134</v>
      </c>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v>21</v>
      </c>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
      <c r="A245" s="236"/>
      <c r="B245" s="217"/>
      <c r="C245" s="283" t="s">
        <v>461</v>
      </c>
      <c r="D245" s="273"/>
      <c r="E245" s="275">
        <v>11.3</v>
      </c>
      <c r="F245" s="228"/>
      <c r="G245" s="228"/>
      <c r="H245" s="229"/>
      <c r="I245" s="241"/>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
      <c r="A246" s="236"/>
      <c r="B246" s="217"/>
      <c r="C246" s="283" t="s">
        <v>472</v>
      </c>
      <c r="D246" s="273"/>
      <c r="E246" s="275">
        <v>37.26</v>
      </c>
      <c r="F246" s="228"/>
      <c r="G246" s="228"/>
      <c r="H246" s="229"/>
      <c r="I246" s="241"/>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
      <c r="A247" s="236"/>
      <c r="B247" s="214" t="s">
        <v>473</v>
      </c>
      <c r="C247" s="266"/>
      <c r="D247" s="237"/>
      <c r="E247" s="238"/>
      <c r="F247" s="239"/>
      <c r="G247" s="234"/>
      <c r="H247" s="229"/>
      <c r="I247" s="241"/>
      <c r="J247" s="32"/>
      <c r="K247" s="32">
        <v>1</v>
      </c>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outlineLevel="1" x14ac:dyDescent="0.2">
      <c r="A248" s="236">
        <v>57</v>
      </c>
      <c r="B248" s="217" t="s">
        <v>474</v>
      </c>
      <c r="C248" s="264" t="s">
        <v>475</v>
      </c>
      <c r="D248" s="219" t="s">
        <v>199</v>
      </c>
      <c r="E248" s="222">
        <v>41.331769999999999</v>
      </c>
      <c r="F248" s="227"/>
      <c r="G248" s="228">
        <f>E248*F248</f>
        <v>0</v>
      </c>
      <c r="H248" s="229" t="s">
        <v>411</v>
      </c>
      <c r="I248" s="241" t="s">
        <v>134</v>
      </c>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v>21</v>
      </c>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ht="22.5" outlineLevel="1" x14ac:dyDescent="0.2">
      <c r="A249" s="236"/>
      <c r="B249" s="217"/>
      <c r="C249" s="283" t="s">
        <v>441</v>
      </c>
      <c r="D249" s="273"/>
      <c r="E249" s="275">
        <v>20.859100000000002</v>
      </c>
      <c r="F249" s="228"/>
      <c r="G249" s="228"/>
      <c r="H249" s="229"/>
      <c r="I249" s="241"/>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outlineLevel="1" x14ac:dyDescent="0.2">
      <c r="A250" s="236"/>
      <c r="B250" s="217"/>
      <c r="C250" s="283" t="s">
        <v>444</v>
      </c>
      <c r="D250" s="273"/>
      <c r="E250" s="275">
        <v>1.0657000000000001</v>
      </c>
      <c r="F250" s="228"/>
      <c r="G250" s="228"/>
      <c r="H250" s="229"/>
      <c r="I250" s="241"/>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
      <c r="A251" s="236"/>
      <c r="B251" s="217"/>
      <c r="C251" s="283" t="s">
        <v>466</v>
      </c>
      <c r="D251" s="273"/>
      <c r="E251" s="275">
        <v>9.3396000000000008</v>
      </c>
      <c r="F251" s="228"/>
      <c r="G251" s="228"/>
      <c r="H251" s="229"/>
      <c r="I251" s="241"/>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
      <c r="A252" s="236"/>
      <c r="B252" s="217"/>
      <c r="C252" s="283" t="s">
        <v>467</v>
      </c>
      <c r="D252" s="273"/>
      <c r="E252" s="275">
        <v>1.9613</v>
      </c>
      <c r="F252" s="228"/>
      <c r="G252" s="228"/>
      <c r="H252" s="229"/>
      <c r="I252" s="241"/>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outlineLevel="1" x14ac:dyDescent="0.2">
      <c r="A253" s="236"/>
      <c r="B253" s="217"/>
      <c r="C253" s="283" t="s">
        <v>468</v>
      </c>
      <c r="D253" s="273"/>
      <c r="E253" s="275">
        <v>0.16270000000000001</v>
      </c>
      <c r="F253" s="228"/>
      <c r="G253" s="228"/>
      <c r="H253" s="229"/>
      <c r="I253" s="241"/>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outlineLevel="1" x14ac:dyDescent="0.2">
      <c r="A254" s="236"/>
      <c r="B254" s="217"/>
      <c r="C254" s="283" t="s">
        <v>476</v>
      </c>
      <c r="D254" s="273"/>
      <c r="E254" s="275">
        <v>0.24859999999999999</v>
      </c>
      <c r="F254" s="228"/>
      <c r="G254" s="228"/>
      <c r="H254" s="229"/>
      <c r="I254" s="241"/>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outlineLevel="1" x14ac:dyDescent="0.2">
      <c r="A255" s="236"/>
      <c r="B255" s="217"/>
      <c r="C255" s="283" t="s">
        <v>477</v>
      </c>
      <c r="D255" s="273"/>
      <c r="E255" s="275">
        <v>0.81969999999999998</v>
      </c>
      <c r="F255" s="228"/>
      <c r="G255" s="228"/>
      <c r="H255" s="229"/>
      <c r="I255" s="241"/>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
      <c r="A256" s="236"/>
      <c r="B256" s="217"/>
      <c r="C256" s="283" t="s">
        <v>438</v>
      </c>
      <c r="D256" s="273"/>
      <c r="E256" s="275"/>
      <c r="F256" s="228"/>
      <c r="G256" s="228"/>
      <c r="H256" s="229"/>
      <c r="I256" s="241"/>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
      <c r="A257" s="236"/>
      <c r="B257" s="217"/>
      <c r="C257" s="283" t="s">
        <v>422</v>
      </c>
      <c r="D257" s="273"/>
      <c r="E257" s="275"/>
      <c r="F257" s="228"/>
      <c r="G257" s="228"/>
      <c r="H257" s="229"/>
      <c r="I257" s="241"/>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ht="33.75" outlineLevel="1" x14ac:dyDescent="0.2">
      <c r="A258" s="236"/>
      <c r="B258" s="217"/>
      <c r="C258" s="283" t="s">
        <v>447</v>
      </c>
      <c r="D258" s="273"/>
      <c r="E258" s="275">
        <v>4.1295000000000002</v>
      </c>
      <c r="F258" s="228"/>
      <c r="G258" s="228"/>
      <c r="H258" s="229"/>
      <c r="I258" s="241"/>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
      <c r="A259" s="236"/>
      <c r="B259" s="217"/>
      <c r="C259" s="283" t="s">
        <v>448</v>
      </c>
      <c r="D259" s="273"/>
      <c r="E259" s="275">
        <v>0.442</v>
      </c>
      <c r="F259" s="228"/>
      <c r="G259" s="228"/>
      <c r="H259" s="229"/>
      <c r="I259" s="241"/>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
      <c r="A260" s="236"/>
      <c r="B260" s="217"/>
      <c r="C260" s="283" t="s">
        <v>438</v>
      </c>
      <c r="D260" s="273"/>
      <c r="E260" s="275"/>
      <c r="F260" s="228"/>
      <c r="G260" s="228"/>
      <c r="H260" s="229"/>
      <c r="I260" s="241"/>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
      <c r="A261" s="236"/>
      <c r="B261" s="217"/>
      <c r="C261" s="283" t="s">
        <v>449</v>
      </c>
      <c r="D261" s="273"/>
      <c r="E261" s="275">
        <v>0.57379999999999998</v>
      </c>
      <c r="F261" s="228"/>
      <c r="G261" s="228"/>
      <c r="H261" s="229"/>
      <c r="I261" s="241"/>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
      <c r="A262" s="236"/>
      <c r="B262" s="217"/>
      <c r="C262" s="283" t="s">
        <v>450</v>
      </c>
      <c r="D262" s="273"/>
      <c r="E262" s="275">
        <v>0.70330000000000004</v>
      </c>
      <c r="F262" s="228"/>
      <c r="G262" s="228"/>
      <c r="H262" s="229"/>
      <c r="I262" s="241"/>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
      <c r="A263" s="236"/>
      <c r="B263" s="217"/>
      <c r="C263" s="283" t="s">
        <v>451</v>
      </c>
      <c r="D263" s="273"/>
      <c r="E263" s="275">
        <v>1.0264</v>
      </c>
      <c r="F263" s="228"/>
      <c r="G263" s="228"/>
      <c r="H263" s="229"/>
      <c r="I263" s="241"/>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outlineLevel="1" x14ac:dyDescent="0.2">
      <c r="A264" s="236"/>
      <c r="B264" s="214" t="s">
        <v>478</v>
      </c>
      <c r="C264" s="266"/>
      <c r="D264" s="237"/>
      <c r="E264" s="238"/>
      <c r="F264" s="239"/>
      <c r="G264" s="234"/>
      <c r="H264" s="229"/>
      <c r="I264" s="241"/>
      <c r="J264" s="32"/>
      <c r="K264" s="32">
        <v>1</v>
      </c>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outlineLevel="1" x14ac:dyDescent="0.2">
      <c r="A265" s="236"/>
      <c r="B265" s="214" t="s">
        <v>385</v>
      </c>
      <c r="C265" s="266"/>
      <c r="D265" s="237"/>
      <c r="E265" s="238"/>
      <c r="F265" s="239"/>
      <c r="G265" s="234"/>
      <c r="H265" s="229"/>
      <c r="I265" s="241"/>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
      <c r="A266" s="236">
        <v>58</v>
      </c>
      <c r="B266" s="217" t="s">
        <v>479</v>
      </c>
      <c r="C266" s="264" t="s">
        <v>387</v>
      </c>
      <c r="D266" s="219" t="s">
        <v>295</v>
      </c>
      <c r="E266" s="222">
        <v>26.238140000000001</v>
      </c>
      <c r="F266" s="227"/>
      <c r="G266" s="228">
        <f>E266*F266</f>
        <v>0</v>
      </c>
      <c r="H266" s="229" t="s">
        <v>411</v>
      </c>
      <c r="I266" s="241" t="s">
        <v>134</v>
      </c>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v>21</v>
      </c>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
      <c r="A267" s="236"/>
      <c r="B267" s="217"/>
      <c r="C267" s="283" t="s">
        <v>321</v>
      </c>
      <c r="D267" s="273"/>
      <c r="E267" s="275"/>
      <c r="F267" s="228"/>
      <c r="G267" s="228"/>
      <c r="H267" s="229"/>
      <c r="I267" s="241"/>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outlineLevel="1" x14ac:dyDescent="0.2">
      <c r="A268" s="236"/>
      <c r="B268" s="217"/>
      <c r="C268" s="283" t="s">
        <v>480</v>
      </c>
      <c r="D268" s="273"/>
      <c r="E268" s="275"/>
      <c r="F268" s="228"/>
      <c r="G268" s="228"/>
      <c r="H268" s="229"/>
      <c r="I268" s="241"/>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outlineLevel="1" x14ac:dyDescent="0.2">
      <c r="A269" s="236"/>
      <c r="B269" s="217"/>
      <c r="C269" s="283" t="s">
        <v>481</v>
      </c>
      <c r="D269" s="273"/>
      <c r="E269" s="275">
        <v>26.238099999999999</v>
      </c>
      <c r="F269" s="228"/>
      <c r="G269" s="228"/>
      <c r="H269" s="229"/>
      <c r="I269" s="241"/>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x14ac:dyDescent="0.2">
      <c r="A270" s="235" t="s">
        <v>128</v>
      </c>
      <c r="B270" s="216" t="s">
        <v>482</v>
      </c>
      <c r="C270" s="263" t="s">
        <v>483</v>
      </c>
      <c r="D270" s="218"/>
      <c r="E270" s="221"/>
      <c r="F270" s="232">
        <f>SUM(G271:G328)</f>
        <v>0</v>
      </c>
      <c r="G270" s="233"/>
      <c r="H270" s="226"/>
      <c r="I270" s="240"/>
    </row>
    <row r="271" spans="1:60" outlineLevel="1" x14ac:dyDescent="0.2">
      <c r="A271" s="236"/>
      <c r="B271" s="271" t="s">
        <v>484</v>
      </c>
      <c r="C271" s="282"/>
      <c r="D271" s="272"/>
      <c r="E271" s="274"/>
      <c r="F271" s="276"/>
      <c r="G271" s="277"/>
      <c r="H271" s="229"/>
      <c r="I271" s="241"/>
      <c r="J271" s="32"/>
      <c r="K271" s="32">
        <v>1</v>
      </c>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outlineLevel="1" x14ac:dyDescent="0.2">
      <c r="A272" s="236">
        <v>59</v>
      </c>
      <c r="B272" s="217" t="s">
        <v>485</v>
      </c>
      <c r="C272" s="264" t="s">
        <v>486</v>
      </c>
      <c r="D272" s="219" t="s">
        <v>260</v>
      </c>
      <c r="E272" s="222">
        <v>166.9</v>
      </c>
      <c r="F272" s="227"/>
      <c r="G272" s="228">
        <f>E272*F272</f>
        <v>0</v>
      </c>
      <c r="H272" s="229" t="s">
        <v>487</v>
      </c>
      <c r="I272" s="241" t="s">
        <v>134</v>
      </c>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v>21</v>
      </c>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
      <c r="A273" s="236"/>
      <c r="B273" s="217"/>
      <c r="C273" s="283" t="s">
        <v>261</v>
      </c>
      <c r="D273" s="273"/>
      <c r="E273" s="275">
        <v>124.2</v>
      </c>
      <c r="F273" s="228"/>
      <c r="G273" s="228"/>
      <c r="H273" s="229"/>
      <c r="I273" s="241"/>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
      <c r="A274" s="236"/>
      <c r="B274" s="217"/>
      <c r="C274" s="283" t="s">
        <v>488</v>
      </c>
      <c r="D274" s="273"/>
      <c r="E274" s="275">
        <v>42.7</v>
      </c>
      <c r="F274" s="228"/>
      <c r="G274" s="228"/>
      <c r="H274" s="229"/>
      <c r="I274" s="241"/>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outlineLevel="1" x14ac:dyDescent="0.2">
      <c r="A275" s="236"/>
      <c r="B275" s="214" t="s">
        <v>489</v>
      </c>
      <c r="C275" s="266"/>
      <c r="D275" s="237"/>
      <c r="E275" s="238"/>
      <c r="F275" s="239"/>
      <c r="G275" s="234"/>
      <c r="H275" s="229"/>
      <c r="I275" s="241"/>
      <c r="J275" s="32"/>
      <c r="K275" s="32">
        <v>1</v>
      </c>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row>
    <row r="276" spans="1:60" outlineLevel="1" x14ac:dyDescent="0.2">
      <c r="A276" s="236">
        <v>60</v>
      </c>
      <c r="B276" s="217" t="s">
        <v>490</v>
      </c>
      <c r="C276" s="264" t="s">
        <v>491</v>
      </c>
      <c r="D276" s="219" t="s">
        <v>260</v>
      </c>
      <c r="E276" s="222">
        <v>124.2</v>
      </c>
      <c r="F276" s="227"/>
      <c r="G276" s="228">
        <f>E276*F276</f>
        <v>0</v>
      </c>
      <c r="H276" s="229" t="s">
        <v>487</v>
      </c>
      <c r="I276" s="241" t="s">
        <v>134</v>
      </c>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v>21</v>
      </c>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
      <c r="A277" s="236"/>
      <c r="B277" s="217"/>
      <c r="C277" s="283" t="s">
        <v>261</v>
      </c>
      <c r="D277" s="273"/>
      <c r="E277" s="275">
        <v>124.2</v>
      </c>
      <c r="F277" s="228"/>
      <c r="G277" s="228"/>
      <c r="H277" s="229"/>
      <c r="I277" s="241"/>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
      <c r="A278" s="236"/>
      <c r="B278" s="214" t="s">
        <v>492</v>
      </c>
      <c r="C278" s="266"/>
      <c r="D278" s="237"/>
      <c r="E278" s="238"/>
      <c r="F278" s="239"/>
      <c r="G278" s="234"/>
      <c r="H278" s="229"/>
      <c r="I278" s="241"/>
      <c r="J278" s="32"/>
      <c r="K278" s="32">
        <v>1</v>
      </c>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
      <c r="A279" s="236">
        <v>61</v>
      </c>
      <c r="B279" s="217" t="s">
        <v>493</v>
      </c>
      <c r="C279" s="264" t="s">
        <v>494</v>
      </c>
      <c r="D279" s="219" t="s">
        <v>260</v>
      </c>
      <c r="E279" s="222">
        <v>9.8135999999999992</v>
      </c>
      <c r="F279" s="227"/>
      <c r="G279" s="228">
        <f>E279*F279</f>
        <v>0</v>
      </c>
      <c r="H279" s="229" t="s">
        <v>487</v>
      </c>
      <c r="I279" s="241" t="s">
        <v>134</v>
      </c>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v>21</v>
      </c>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outlineLevel="1" x14ac:dyDescent="0.2">
      <c r="A280" s="236"/>
      <c r="B280" s="217"/>
      <c r="C280" s="283" t="s">
        <v>495</v>
      </c>
      <c r="D280" s="273"/>
      <c r="E280" s="275">
        <v>9.8135999999999992</v>
      </c>
      <c r="F280" s="228"/>
      <c r="G280" s="228"/>
      <c r="H280" s="229"/>
      <c r="I280" s="241"/>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outlineLevel="1" x14ac:dyDescent="0.2">
      <c r="A281" s="236"/>
      <c r="B281" s="214" t="s">
        <v>496</v>
      </c>
      <c r="C281" s="266"/>
      <c r="D281" s="237"/>
      <c r="E281" s="238"/>
      <c r="F281" s="239"/>
      <c r="G281" s="234"/>
      <c r="H281" s="229"/>
      <c r="I281" s="241"/>
      <c r="J281" s="32"/>
      <c r="K281" s="32">
        <v>1</v>
      </c>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
      <c r="A282" s="236">
        <v>62</v>
      </c>
      <c r="B282" s="217" t="s">
        <v>497</v>
      </c>
      <c r="C282" s="264" t="s">
        <v>498</v>
      </c>
      <c r="D282" s="219" t="s">
        <v>260</v>
      </c>
      <c r="E282" s="222">
        <v>23.6</v>
      </c>
      <c r="F282" s="227"/>
      <c r="G282" s="228">
        <f>E282*F282</f>
        <v>0</v>
      </c>
      <c r="H282" s="229" t="s">
        <v>487</v>
      </c>
      <c r="I282" s="241" t="s">
        <v>134</v>
      </c>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v>21</v>
      </c>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
      <c r="A283" s="236"/>
      <c r="B283" s="217"/>
      <c r="C283" s="283" t="s">
        <v>499</v>
      </c>
      <c r="D283" s="273"/>
      <c r="E283" s="275">
        <v>23.6</v>
      </c>
      <c r="F283" s="228"/>
      <c r="G283" s="228"/>
      <c r="H283" s="229"/>
      <c r="I283" s="241"/>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
      <c r="A284" s="236"/>
      <c r="B284" s="214" t="s">
        <v>500</v>
      </c>
      <c r="C284" s="266"/>
      <c r="D284" s="237"/>
      <c r="E284" s="238"/>
      <c r="F284" s="239"/>
      <c r="G284" s="234"/>
      <c r="H284" s="229"/>
      <c r="I284" s="241"/>
      <c r="J284" s="32"/>
      <c r="K284" s="32">
        <v>1</v>
      </c>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
      <c r="A285" s="236"/>
      <c r="B285" s="214" t="s">
        <v>501</v>
      </c>
      <c r="C285" s="266"/>
      <c r="D285" s="237"/>
      <c r="E285" s="238"/>
      <c r="F285" s="239"/>
      <c r="G285" s="234"/>
      <c r="H285" s="229"/>
      <c r="I285" s="241"/>
      <c r="J285" s="32"/>
      <c r="K285" s="32">
        <v>2</v>
      </c>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
      <c r="A286" s="236">
        <v>63</v>
      </c>
      <c r="B286" s="217" t="s">
        <v>502</v>
      </c>
      <c r="C286" s="264" t="s">
        <v>503</v>
      </c>
      <c r="D286" s="219" t="s">
        <v>260</v>
      </c>
      <c r="E286" s="222">
        <v>9.8135999999999992</v>
      </c>
      <c r="F286" s="227"/>
      <c r="G286" s="228">
        <f>E286*F286</f>
        <v>0</v>
      </c>
      <c r="H286" s="229" t="s">
        <v>487</v>
      </c>
      <c r="I286" s="241" t="s">
        <v>134</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v>21</v>
      </c>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outlineLevel="1" x14ac:dyDescent="0.2">
      <c r="A287" s="236"/>
      <c r="B287" s="217"/>
      <c r="C287" s="283" t="s">
        <v>495</v>
      </c>
      <c r="D287" s="273"/>
      <c r="E287" s="275">
        <v>9.8135999999999992</v>
      </c>
      <c r="F287" s="228"/>
      <c r="G287" s="228"/>
      <c r="H287" s="229"/>
      <c r="I287" s="241"/>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row>
    <row r="288" spans="1:60" outlineLevel="1" x14ac:dyDescent="0.2">
      <c r="A288" s="236"/>
      <c r="B288" s="214" t="s">
        <v>504</v>
      </c>
      <c r="C288" s="266"/>
      <c r="D288" s="237"/>
      <c r="E288" s="238"/>
      <c r="F288" s="239"/>
      <c r="G288" s="234"/>
      <c r="H288" s="229"/>
      <c r="I288" s="241"/>
      <c r="J288" s="32"/>
      <c r="K288" s="32">
        <v>1</v>
      </c>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outlineLevel="1" x14ac:dyDescent="0.2">
      <c r="A289" s="236"/>
      <c r="B289" s="214" t="s">
        <v>505</v>
      </c>
      <c r="C289" s="266"/>
      <c r="D289" s="237"/>
      <c r="E289" s="238"/>
      <c r="F289" s="239"/>
      <c r="G289" s="234"/>
      <c r="H289" s="229"/>
      <c r="I289" s="241"/>
      <c r="J289" s="32"/>
      <c r="K289" s="32">
        <v>2</v>
      </c>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
      <c r="A290" s="236">
        <v>64</v>
      </c>
      <c r="B290" s="217" t="s">
        <v>506</v>
      </c>
      <c r="C290" s="264" t="s">
        <v>507</v>
      </c>
      <c r="D290" s="219" t="s">
        <v>260</v>
      </c>
      <c r="E290" s="222">
        <v>124.2</v>
      </c>
      <c r="F290" s="227"/>
      <c r="G290" s="228">
        <f>E290*F290</f>
        <v>0</v>
      </c>
      <c r="H290" s="229" t="s">
        <v>487</v>
      </c>
      <c r="I290" s="241" t="s">
        <v>134</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v>21</v>
      </c>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outlineLevel="1" x14ac:dyDescent="0.2">
      <c r="A291" s="236"/>
      <c r="B291" s="217"/>
      <c r="C291" s="283" t="s">
        <v>261</v>
      </c>
      <c r="D291" s="273"/>
      <c r="E291" s="275">
        <v>124.2</v>
      </c>
      <c r="F291" s="228"/>
      <c r="G291" s="228"/>
      <c r="H291" s="229"/>
      <c r="I291" s="241"/>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outlineLevel="1" x14ac:dyDescent="0.2">
      <c r="A292" s="236"/>
      <c r="B292" s="214" t="s">
        <v>508</v>
      </c>
      <c r="C292" s="266"/>
      <c r="D292" s="237"/>
      <c r="E292" s="238"/>
      <c r="F292" s="239"/>
      <c r="G292" s="234"/>
      <c r="H292" s="229"/>
      <c r="I292" s="241"/>
      <c r="J292" s="32"/>
      <c r="K292" s="32">
        <v>1</v>
      </c>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row>
    <row r="293" spans="1:60" outlineLevel="1" x14ac:dyDescent="0.2">
      <c r="A293" s="236"/>
      <c r="B293" s="214" t="s">
        <v>509</v>
      </c>
      <c r="C293" s="266"/>
      <c r="D293" s="237"/>
      <c r="E293" s="238"/>
      <c r="F293" s="239"/>
      <c r="G293" s="234"/>
      <c r="H293" s="229"/>
      <c r="I293" s="241"/>
      <c r="J293" s="32"/>
      <c r="K293" s="32">
        <v>2</v>
      </c>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
      <c r="A294" s="236">
        <v>65</v>
      </c>
      <c r="B294" s="217" t="s">
        <v>510</v>
      </c>
      <c r="C294" s="264" t="s">
        <v>511</v>
      </c>
      <c r="D294" s="219" t="s">
        <v>260</v>
      </c>
      <c r="E294" s="222">
        <v>166.9</v>
      </c>
      <c r="F294" s="227"/>
      <c r="G294" s="228">
        <f>E294*F294</f>
        <v>0</v>
      </c>
      <c r="H294" s="229" t="s">
        <v>487</v>
      </c>
      <c r="I294" s="241" t="s">
        <v>134</v>
      </c>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v>21</v>
      </c>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
      <c r="A295" s="236"/>
      <c r="B295" s="217"/>
      <c r="C295" s="283" t="s">
        <v>261</v>
      </c>
      <c r="D295" s="273"/>
      <c r="E295" s="275">
        <v>124.2</v>
      </c>
      <c r="F295" s="228"/>
      <c r="G295" s="228"/>
      <c r="H295" s="229"/>
      <c r="I295" s="241"/>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
      <c r="A296" s="236"/>
      <c r="B296" s="217"/>
      <c r="C296" s="283" t="s">
        <v>488</v>
      </c>
      <c r="D296" s="273"/>
      <c r="E296" s="275">
        <v>42.7</v>
      </c>
      <c r="F296" s="228"/>
      <c r="G296" s="228"/>
      <c r="H296" s="229"/>
      <c r="I296" s="241"/>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
      <c r="A297" s="236"/>
      <c r="B297" s="214" t="s">
        <v>512</v>
      </c>
      <c r="C297" s="266"/>
      <c r="D297" s="237"/>
      <c r="E297" s="238"/>
      <c r="F297" s="239"/>
      <c r="G297" s="234"/>
      <c r="H297" s="229"/>
      <c r="I297" s="241"/>
      <c r="J297" s="32"/>
      <c r="K297" s="32">
        <v>1</v>
      </c>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
      <c r="A298" s="236"/>
      <c r="B298" s="214" t="s">
        <v>513</v>
      </c>
      <c r="C298" s="266"/>
      <c r="D298" s="237"/>
      <c r="E298" s="238"/>
      <c r="F298" s="239"/>
      <c r="G298" s="234"/>
      <c r="H298" s="229"/>
      <c r="I298" s="241"/>
      <c r="J298" s="32"/>
      <c r="K298" s="32">
        <v>2</v>
      </c>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
      <c r="A299" s="236">
        <v>66</v>
      </c>
      <c r="B299" s="217" t="s">
        <v>514</v>
      </c>
      <c r="C299" s="264" t="s">
        <v>515</v>
      </c>
      <c r="D299" s="219" t="s">
        <v>226</v>
      </c>
      <c r="E299" s="222">
        <v>8.9181000000000008</v>
      </c>
      <c r="F299" s="227"/>
      <c r="G299" s="228">
        <f>E299*F299</f>
        <v>0</v>
      </c>
      <c r="H299" s="229" t="s">
        <v>487</v>
      </c>
      <c r="I299" s="241" t="s">
        <v>134</v>
      </c>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v>21</v>
      </c>
      <c r="AN299" s="32"/>
      <c r="AO299" s="32"/>
      <c r="AP299" s="32"/>
      <c r="AQ299" s="32"/>
      <c r="AR299" s="32"/>
      <c r="AS299" s="32"/>
      <c r="AT299" s="32"/>
      <c r="AU299" s="32"/>
      <c r="AV299" s="32"/>
      <c r="AW299" s="32"/>
      <c r="AX299" s="32"/>
      <c r="AY299" s="32"/>
      <c r="AZ299" s="32"/>
      <c r="BA299" s="32"/>
      <c r="BB299" s="32"/>
      <c r="BC299" s="32"/>
      <c r="BD299" s="32"/>
      <c r="BE299" s="32"/>
      <c r="BF299" s="32"/>
      <c r="BG299" s="32"/>
      <c r="BH299" s="32"/>
    </row>
    <row r="300" spans="1:60" outlineLevel="1" x14ac:dyDescent="0.2">
      <c r="A300" s="236"/>
      <c r="B300" s="217"/>
      <c r="C300" s="283" t="s">
        <v>516</v>
      </c>
      <c r="D300" s="273"/>
      <c r="E300" s="275">
        <v>3.8780999999999999</v>
      </c>
      <c r="F300" s="228"/>
      <c r="G300" s="228"/>
      <c r="H300" s="229"/>
      <c r="I300" s="241"/>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row>
    <row r="301" spans="1:60" outlineLevel="1" x14ac:dyDescent="0.2">
      <c r="A301" s="236"/>
      <c r="B301" s="217"/>
      <c r="C301" s="283" t="s">
        <v>517</v>
      </c>
      <c r="D301" s="273"/>
      <c r="E301" s="275">
        <v>5.04</v>
      </c>
      <c r="F301" s="228"/>
      <c r="G301" s="228"/>
      <c r="H301" s="229"/>
      <c r="I301" s="241"/>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row>
    <row r="302" spans="1:60" outlineLevel="1" x14ac:dyDescent="0.2">
      <c r="A302" s="236"/>
      <c r="B302" s="214" t="s">
        <v>518</v>
      </c>
      <c r="C302" s="266"/>
      <c r="D302" s="237"/>
      <c r="E302" s="238"/>
      <c r="F302" s="239"/>
      <c r="G302" s="234"/>
      <c r="H302" s="229"/>
      <c r="I302" s="241"/>
      <c r="J302" s="32"/>
      <c r="K302" s="32">
        <v>2</v>
      </c>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outlineLevel="1" x14ac:dyDescent="0.2">
      <c r="A303" s="236">
        <v>67</v>
      </c>
      <c r="B303" s="217" t="s">
        <v>519</v>
      </c>
      <c r="C303" s="264" t="s">
        <v>520</v>
      </c>
      <c r="D303" s="219" t="s">
        <v>260</v>
      </c>
      <c r="E303" s="222">
        <v>48.1</v>
      </c>
      <c r="F303" s="227"/>
      <c r="G303" s="228">
        <f>E303*F303</f>
        <v>0</v>
      </c>
      <c r="H303" s="229" t="s">
        <v>487</v>
      </c>
      <c r="I303" s="241" t="s">
        <v>134</v>
      </c>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v>21</v>
      </c>
      <c r="AN303" s="32"/>
      <c r="AO303" s="32"/>
      <c r="AP303" s="32"/>
      <c r="AQ303" s="32"/>
      <c r="AR303" s="32"/>
      <c r="AS303" s="32"/>
      <c r="AT303" s="32"/>
      <c r="AU303" s="32"/>
      <c r="AV303" s="32"/>
      <c r="AW303" s="32"/>
      <c r="AX303" s="32"/>
      <c r="AY303" s="32"/>
      <c r="AZ303" s="32"/>
      <c r="BA303" s="32"/>
      <c r="BB303" s="32"/>
      <c r="BC303" s="32"/>
      <c r="BD303" s="32"/>
      <c r="BE303" s="32"/>
      <c r="BF303" s="32"/>
      <c r="BG303" s="32"/>
      <c r="BH303" s="32"/>
    </row>
    <row r="304" spans="1:60" outlineLevel="1" x14ac:dyDescent="0.2">
      <c r="A304" s="236"/>
      <c r="B304" s="217"/>
      <c r="C304" s="283" t="s">
        <v>521</v>
      </c>
      <c r="D304" s="273"/>
      <c r="E304" s="275">
        <v>48.1</v>
      </c>
      <c r="F304" s="228"/>
      <c r="G304" s="228"/>
      <c r="H304" s="229"/>
      <c r="I304" s="241"/>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outlineLevel="1" x14ac:dyDescent="0.2">
      <c r="A305" s="236"/>
      <c r="B305" s="214" t="s">
        <v>522</v>
      </c>
      <c r="C305" s="266"/>
      <c r="D305" s="237"/>
      <c r="E305" s="238"/>
      <c r="F305" s="239"/>
      <c r="G305" s="234"/>
      <c r="H305" s="229"/>
      <c r="I305" s="241"/>
      <c r="J305" s="32"/>
      <c r="K305" s="32">
        <v>1</v>
      </c>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row>
    <row r="306" spans="1:60" outlineLevel="1" x14ac:dyDescent="0.2">
      <c r="A306" s="236"/>
      <c r="B306" s="214" t="s">
        <v>523</v>
      </c>
      <c r="C306" s="266"/>
      <c r="D306" s="237"/>
      <c r="E306" s="238"/>
      <c r="F306" s="239"/>
      <c r="G306" s="234"/>
      <c r="H306" s="229"/>
      <c r="I306" s="241"/>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outlineLevel="1" x14ac:dyDescent="0.2">
      <c r="A307" s="236"/>
      <c r="B307" s="214" t="s">
        <v>524</v>
      </c>
      <c r="C307" s="266"/>
      <c r="D307" s="237"/>
      <c r="E307" s="238"/>
      <c r="F307" s="239"/>
      <c r="G307" s="234"/>
      <c r="H307" s="229"/>
      <c r="I307" s="241"/>
      <c r="J307" s="32"/>
      <c r="K307" s="32">
        <v>2</v>
      </c>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
      <c r="A308" s="236">
        <v>68</v>
      </c>
      <c r="B308" s="217" t="s">
        <v>525</v>
      </c>
      <c r="C308" s="264" t="s">
        <v>526</v>
      </c>
      <c r="D308" s="219" t="s">
        <v>260</v>
      </c>
      <c r="E308" s="222">
        <v>23.6</v>
      </c>
      <c r="F308" s="227"/>
      <c r="G308" s="228">
        <f>E308*F308</f>
        <v>0</v>
      </c>
      <c r="H308" s="229" t="s">
        <v>487</v>
      </c>
      <c r="I308" s="241" t="s">
        <v>134</v>
      </c>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v>21</v>
      </c>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
      <c r="A309" s="236"/>
      <c r="B309" s="217"/>
      <c r="C309" s="283" t="s">
        <v>499</v>
      </c>
      <c r="D309" s="273"/>
      <c r="E309" s="275">
        <v>23.6</v>
      </c>
      <c r="F309" s="228"/>
      <c r="G309" s="228"/>
      <c r="H309" s="229"/>
      <c r="I309" s="241"/>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row>
    <row r="310" spans="1:60" outlineLevel="1" x14ac:dyDescent="0.2">
      <c r="A310" s="236"/>
      <c r="B310" s="214" t="s">
        <v>527</v>
      </c>
      <c r="C310" s="266"/>
      <c r="D310" s="237"/>
      <c r="E310" s="238"/>
      <c r="F310" s="239"/>
      <c r="G310" s="234"/>
      <c r="H310" s="229"/>
      <c r="I310" s="241"/>
      <c r="J310" s="32"/>
      <c r="K310" s="32">
        <v>1</v>
      </c>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outlineLevel="1" x14ac:dyDescent="0.2">
      <c r="A311" s="236"/>
      <c r="B311" s="214" t="s">
        <v>528</v>
      </c>
      <c r="C311" s="266"/>
      <c r="D311" s="237"/>
      <c r="E311" s="238"/>
      <c r="F311" s="239"/>
      <c r="G311" s="234"/>
      <c r="H311" s="229"/>
      <c r="I311" s="241"/>
      <c r="J311" s="32"/>
      <c r="K311" s="32">
        <v>2</v>
      </c>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row>
    <row r="312" spans="1:60" outlineLevel="1" x14ac:dyDescent="0.2">
      <c r="A312" s="236">
        <v>69</v>
      </c>
      <c r="B312" s="217" t="s">
        <v>529</v>
      </c>
      <c r="C312" s="264" t="s">
        <v>530</v>
      </c>
      <c r="D312" s="219" t="s">
        <v>215</v>
      </c>
      <c r="E312" s="222">
        <v>112</v>
      </c>
      <c r="F312" s="227"/>
      <c r="G312" s="228">
        <f>E312*F312</f>
        <v>0</v>
      </c>
      <c r="H312" s="229" t="s">
        <v>487</v>
      </c>
      <c r="I312" s="241" t="s">
        <v>134</v>
      </c>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
      <c r="A313" s="236"/>
      <c r="B313" s="217"/>
      <c r="C313" s="265" t="s">
        <v>531</v>
      </c>
      <c r="D313" s="220"/>
      <c r="E313" s="223"/>
      <c r="F313" s="230"/>
      <c r="G313" s="231"/>
      <c r="H313" s="229"/>
      <c r="I313" s="241"/>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210" t="str">
        <f>C313</f>
        <v>včetně spojovacích prostředků.</v>
      </c>
      <c r="BB313" s="32"/>
      <c r="BC313" s="32"/>
      <c r="BD313" s="32"/>
      <c r="BE313" s="32"/>
      <c r="BF313" s="32"/>
      <c r="BG313" s="32"/>
      <c r="BH313" s="32"/>
    </row>
    <row r="314" spans="1:60" outlineLevel="1" x14ac:dyDescent="0.2">
      <c r="A314" s="236">
        <v>70</v>
      </c>
      <c r="B314" s="217" t="s">
        <v>532</v>
      </c>
      <c r="C314" s="264" t="s">
        <v>533</v>
      </c>
      <c r="D314" s="219" t="s">
        <v>215</v>
      </c>
      <c r="E314" s="222">
        <v>112</v>
      </c>
      <c r="F314" s="227"/>
      <c r="G314" s="228">
        <f>E314*F314</f>
        <v>0</v>
      </c>
      <c r="H314" s="229"/>
      <c r="I314" s="241" t="s">
        <v>138</v>
      </c>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v>21</v>
      </c>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outlineLevel="1" x14ac:dyDescent="0.2">
      <c r="A315" s="236"/>
      <c r="B315" s="214" t="s">
        <v>504</v>
      </c>
      <c r="C315" s="266"/>
      <c r="D315" s="237"/>
      <c r="E315" s="238"/>
      <c r="F315" s="239"/>
      <c r="G315" s="234"/>
      <c r="H315" s="229"/>
      <c r="I315" s="241"/>
      <c r="J315" s="32"/>
      <c r="K315" s="32">
        <v>1</v>
      </c>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row>
    <row r="316" spans="1:60" outlineLevel="1" x14ac:dyDescent="0.2">
      <c r="A316" s="236"/>
      <c r="B316" s="214" t="s">
        <v>505</v>
      </c>
      <c r="C316" s="266"/>
      <c r="D316" s="237"/>
      <c r="E316" s="238"/>
      <c r="F316" s="239"/>
      <c r="G316" s="234"/>
      <c r="H316" s="229"/>
      <c r="I316" s="241"/>
      <c r="J316" s="32"/>
      <c r="K316" s="32">
        <v>2</v>
      </c>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outlineLevel="1" x14ac:dyDescent="0.2">
      <c r="A317" s="236">
        <v>71</v>
      </c>
      <c r="B317" s="217" t="s">
        <v>534</v>
      </c>
      <c r="C317" s="264" t="s">
        <v>535</v>
      </c>
      <c r="D317" s="219" t="s">
        <v>260</v>
      </c>
      <c r="E317" s="222">
        <v>42.7</v>
      </c>
      <c r="F317" s="227"/>
      <c r="G317" s="228">
        <f>E317*F317</f>
        <v>0</v>
      </c>
      <c r="H317" s="229" t="s">
        <v>487</v>
      </c>
      <c r="I317" s="241" t="s">
        <v>134</v>
      </c>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v>21</v>
      </c>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
      <c r="A318" s="236"/>
      <c r="B318" s="217"/>
      <c r="C318" s="283" t="s">
        <v>488</v>
      </c>
      <c r="D318" s="273"/>
      <c r="E318" s="275">
        <v>42.7</v>
      </c>
      <c r="F318" s="228"/>
      <c r="G318" s="228"/>
      <c r="H318" s="229"/>
      <c r="I318" s="241"/>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
      <c r="A319" s="236">
        <v>72</v>
      </c>
      <c r="B319" s="217" t="s">
        <v>536</v>
      </c>
      <c r="C319" s="264" t="s">
        <v>537</v>
      </c>
      <c r="D319" s="219" t="s">
        <v>226</v>
      </c>
      <c r="E319" s="222">
        <v>10.675000000000001</v>
      </c>
      <c r="F319" s="227"/>
      <c r="G319" s="228">
        <f>E319*F319</f>
        <v>0</v>
      </c>
      <c r="H319" s="229" t="s">
        <v>333</v>
      </c>
      <c r="I319" s="241" t="s">
        <v>134</v>
      </c>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v>21</v>
      </c>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
      <c r="A320" s="236"/>
      <c r="B320" s="217"/>
      <c r="C320" s="283" t="s">
        <v>538</v>
      </c>
      <c r="D320" s="273"/>
      <c r="E320" s="275">
        <v>10.675000000000001</v>
      </c>
      <c r="F320" s="228"/>
      <c r="G320" s="228"/>
      <c r="H320" s="229"/>
      <c r="I320" s="241"/>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row>
    <row r="321" spans="1:60" outlineLevel="1" x14ac:dyDescent="0.2">
      <c r="A321" s="236">
        <v>73</v>
      </c>
      <c r="B321" s="217" t="s">
        <v>539</v>
      </c>
      <c r="C321" s="264" t="s">
        <v>540</v>
      </c>
      <c r="D321" s="219" t="s">
        <v>226</v>
      </c>
      <c r="E321" s="222">
        <v>10.675000000000001</v>
      </c>
      <c r="F321" s="227"/>
      <c r="G321" s="228">
        <f>E321*F321</f>
        <v>0</v>
      </c>
      <c r="H321" s="229" t="s">
        <v>333</v>
      </c>
      <c r="I321" s="241" t="s">
        <v>134</v>
      </c>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v>21</v>
      </c>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outlineLevel="1" x14ac:dyDescent="0.2">
      <c r="A322" s="236"/>
      <c r="B322" s="217"/>
      <c r="C322" s="283" t="s">
        <v>538</v>
      </c>
      <c r="D322" s="273"/>
      <c r="E322" s="275">
        <v>10.675000000000001</v>
      </c>
      <c r="F322" s="228"/>
      <c r="G322" s="228"/>
      <c r="H322" s="229"/>
      <c r="I322" s="241"/>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row>
    <row r="323" spans="1:60" outlineLevel="1" x14ac:dyDescent="0.2">
      <c r="A323" s="236"/>
      <c r="B323" s="214" t="s">
        <v>541</v>
      </c>
      <c r="C323" s="266"/>
      <c r="D323" s="237"/>
      <c r="E323" s="238"/>
      <c r="F323" s="239"/>
      <c r="G323" s="234"/>
      <c r="H323" s="229"/>
      <c r="I323" s="241"/>
      <c r="J323" s="32"/>
      <c r="K323" s="32">
        <v>1</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row>
    <row r="324" spans="1:60" outlineLevel="1" x14ac:dyDescent="0.2">
      <c r="A324" s="236"/>
      <c r="B324" s="214" t="s">
        <v>385</v>
      </c>
      <c r="C324" s="266"/>
      <c r="D324" s="237"/>
      <c r="E324" s="238"/>
      <c r="F324" s="239"/>
      <c r="G324" s="234"/>
      <c r="H324" s="229"/>
      <c r="I324" s="241"/>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row>
    <row r="325" spans="1:60" outlineLevel="1" x14ac:dyDescent="0.2">
      <c r="A325" s="236">
        <v>74</v>
      </c>
      <c r="B325" s="217" t="s">
        <v>542</v>
      </c>
      <c r="C325" s="264" t="s">
        <v>387</v>
      </c>
      <c r="D325" s="219" t="s">
        <v>295</v>
      </c>
      <c r="E325" s="222">
        <v>2.4162499999999998</v>
      </c>
      <c r="F325" s="227"/>
      <c r="G325" s="228">
        <f>E325*F325</f>
        <v>0</v>
      </c>
      <c r="H325" s="229" t="s">
        <v>487</v>
      </c>
      <c r="I325" s="241" t="s">
        <v>134</v>
      </c>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v>21</v>
      </c>
      <c r="AN325" s="32"/>
      <c r="AO325" s="32"/>
      <c r="AP325" s="32"/>
      <c r="AQ325" s="32"/>
      <c r="AR325" s="32"/>
      <c r="AS325" s="32"/>
      <c r="AT325" s="32"/>
      <c r="AU325" s="32"/>
      <c r="AV325" s="32"/>
      <c r="AW325" s="32"/>
      <c r="AX325" s="32"/>
      <c r="AY325" s="32"/>
      <c r="AZ325" s="32"/>
      <c r="BA325" s="32"/>
      <c r="BB325" s="32"/>
      <c r="BC325" s="32"/>
      <c r="BD325" s="32"/>
      <c r="BE325" s="32"/>
      <c r="BF325" s="32"/>
      <c r="BG325" s="32"/>
      <c r="BH325" s="32"/>
    </row>
    <row r="326" spans="1:60" outlineLevel="1" x14ac:dyDescent="0.2">
      <c r="A326" s="236"/>
      <c r="B326" s="217"/>
      <c r="C326" s="283" t="s">
        <v>321</v>
      </c>
      <c r="D326" s="273"/>
      <c r="E326" s="275"/>
      <c r="F326" s="228"/>
      <c r="G326" s="228"/>
      <c r="H326" s="229"/>
      <c r="I326" s="241"/>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row>
    <row r="327" spans="1:60" outlineLevel="1" x14ac:dyDescent="0.2">
      <c r="A327" s="236"/>
      <c r="B327" s="217"/>
      <c r="C327" s="283" t="s">
        <v>543</v>
      </c>
      <c r="D327" s="273"/>
      <c r="E327" s="275"/>
      <c r="F327" s="228"/>
      <c r="G327" s="228"/>
      <c r="H327" s="229"/>
      <c r="I327" s="241"/>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row>
    <row r="328" spans="1:60" outlineLevel="1" x14ac:dyDescent="0.2">
      <c r="A328" s="236"/>
      <c r="B328" s="217"/>
      <c r="C328" s="283" t="s">
        <v>544</v>
      </c>
      <c r="D328" s="273"/>
      <c r="E328" s="275">
        <v>2.4163000000000001</v>
      </c>
      <c r="F328" s="228"/>
      <c r="G328" s="228"/>
      <c r="H328" s="229"/>
      <c r="I328" s="241"/>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row>
    <row r="329" spans="1:60" x14ac:dyDescent="0.2">
      <c r="A329" s="235" t="s">
        <v>128</v>
      </c>
      <c r="B329" s="216" t="s">
        <v>545</v>
      </c>
      <c r="C329" s="263" t="s">
        <v>546</v>
      </c>
      <c r="D329" s="218"/>
      <c r="E329" s="221"/>
      <c r="F329" s="232">
        <f>SUM(G330:G383)</f>
        <v>0</v>
      </c>
      <c r="G329" s="233"/>
      <c r="H329" s="226"/>
      <c r="I329" s="240"/>
    </row>
    <row r="330" spans="1:60" outlineLevel="1" x14ac:dyDescent="0.2">
      <c r="A330" s="236"/>
      <c r="B330" s="271" t="s">
        <v>547</v>
      </c>
      <c r="C330" s="282"/>
      <c r="D330" s="272"/>
      <c r="E330" s="274"/>
      <c r="F330" s="276"/>
      <c r="G330" s="277"/>
      <c r="H330" s="229"/>
      <c r="I330" s="241"/>
      <c r="J330" s="32"/>
      <c r="K330" s="32">
        <v>1</v>
      </c>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row>
    <row r="331" spans="1:60" outlineLevel="1" x14ac:dyDescent="0.2">
      <c r="A331" s="236">
        <v>75</v>
      </c>
      <c r="B331" s="217" t="s">
        <v>548</v>
      </c>
      <c r="C331" s="264" t="s">
        <v>549</v>
      </c>
      <c r="D331" s="219" t="s">
        <v>226</v>
      </c>
      <c r="E331" s="222">
        <v>817.21699999999998</v>
      </c>
      <c r="F331" s="227"/>
      <c r="G331" s="228">
        <f>E331*F331</f>
        <v>0</v>
      </c>
      <c r="H331" s="229" t="s">
        <v>550</v>
      </c>
      <c r="I331" s="241" t="s">
        <v>134</v>
      </c>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v>21</v>
      </c>
      <c r="AN331" s="32"/>
      <c r="AO331" s="32"/>
      <c r="AP331" s="32"/>
      <c r="AQ331" s="32"/>
      <c r="AR331" s="32"/>
      <c r="AS331" s="32"/>
      <c r="AT331" s="32"/>
      <c r="AU331" s="32"/>
      <c r="AV331" s="32"/>
      <c r="AW331" s="32"/>
      <c r="AX331" s="32"/>
      <c r="AY331" s="32"/>
      <c r="AZ331" s="32"/>
      <c r="BA331" s="32"/>
      <c r="BB331" s="32"/>
      <c r="BC331" s="32"/>
      <c r="BD331" s="32"/>
      <c r="BE331" s="32"/>
      <c r="BF331" s="32"/>
      <c r="BG331" s="32"/>
      <c r="BH331" s="32"/>
    </row>
    <row r="332" spans="1:60" outlineLevel="1" x14ac:dyDescent="0.2">
      <c r="A332" s="236"/>
      <c r="B332" s="217"/>
      <c r="C332" s="265" t="s">
        <v>551</v>
      </c>
      <c r="D332" s="220"/>
      <c r="E332" s="223"/>
      <c r="F332" s="230"/>
      <c r="G332" s="231"/>
      <c r="H332" s="229"/>
      <c r="I332" s="241"/>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210" t="str">
        <f>C332</f>
        <v>Položka neobsahuje náklady na zajištění prostředí a osob proti kontaminaci azbestovými částicemi.</v>
      </c>
      <c r="BB332" s="32"/>
      <c r="BC332" s="32"/>
      <c r="BD332" s="32"/>
      <c r="BE332" s="32"/>
      <c r="BF332" s="32"/>
      <c r="BG332" s="32"/>
      <c r="BH332" s="32"/>
    </row>
    <row r="333" spans="1:60" outlineLevel="1" x14ac:dyDescent="0.2">
      <c r="A333" s="236"/>
      <c r="B333" s="217"/>
      <c r="C333" s="283" t="s">
        <v>552</v>
      </c>
      <c r="D333" s="273"/>
      <c r="E333" s="275">
        <v>817.21699999999998</v>
      </c>
      <c r="F333" s="228"/>
      <c r="G333" s="228"/>
      <c r="H333" s="229"/>
      <c r="I333" s="241"/>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row>
    <row r="334" spans="1:60" outlineLevel="1" x14ac:dyDescent="0.2">
      <c r="A334" s="236"/>
      <c r="B334" s="214" t="s">
        <v>553</v>
      </c>
      <c r="C334" s="266"/>
      <c r="D334" s="237"/>
      <c r="E334" s="238"/>
      <c r="F334" s="239"/>
      <c r="G334" s="234"/>
      <c r="H334" s="229"/>
      <c r="I334" s="241"/>
      <c r="J334" s="32"/>
      <c r="K334" s="32">
        <v>2</v>
      </c>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row>
    <row r="335" spans="1:60" outlineLevel="1" x14ac:dyDescent="0.2">
      <c r="A335" s="236">
        <v>76</v>
      </c>
      <c r="B335" s="217" t="s">
        <v>554</v>
      </c>
      <c r="C335" s="264" t="s">
        <v>555</v>
      </c>
      <c r="D335" s="219" t="s">
        <v>226</v>
      </c>
      <c r="E335" s="222">
        <v>817.21699999999998</v>
      </c>
      <c r="F335" s="227"/>
      <c r="G335" s="228">
        <f>E335*F335</f>
        <v>0</v>
      </c>
      <c r="H335" s="229" t="s">
        <v>550</v>
      </c>
      <c r="I335" s="241" t="s">
        <v>134</v>
      </c>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v>21</v>
      </c>
      <c r="AN335" s="32"/>
      <c r="AO335" s="32"/>
      <c r="AP335" s="32"/>
      <c r="AQ335" s="32"/>
      <c r="AR335" s="32"/>
      <c r="AS335" s="32"/>
      <c r="AT335" s="32"/>
      <c r="AU335" s="32"/>
      <c r="AV335" s="32"/>
      <c r="AW335" s="32"/>
      <c r="AX335" s="32"/>
      <c r="AY335" s="32"/>
      <c r="AZ335" s="32"/>
      <c r="BA335" s="32"/>
      <c r="BB335" s="32"/>
      <c r="BC335" s="32"/>
      <c r="BD335" s="32"/>
      <c r="BE335" s="32"/>
      <c r="BF335" s="32"/>
      <c r="BG335" s="32"/>
      <c r="BH335" s="32"/>
    </row>
    <row r="336" spans="1:60" outlineLevel="1" x14ac:dyDescent="0.2">
      <c r="A336" s="236"/>
      <c r="B336" s="217"/>
      <c r="C336" s="283" t="s">
        <v>552</v>
      </c>
      <c r="D336" s="273"/>
      <c r="E336" s="275">
        <v>817.21699999999998</v>
      </c>
      <c r="F336" s="228"/>
      <c r="G336" s="228"/>
      <c r="H336" s="229"/>
      <c r="I336" s="241"/>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row>
    <row r="337" spans="1:60" outlineLevel="1" x14ac:dyDescent="0.2">
      <c r="A337" s="236">
        <v>77</v>
      </c>
      <c r="B337" s="217" t="s">
        <v>556</v>
      </c>
      <c r="C337" s="264" t="s">
        <v>557</v>
      </c>
      <c r="D337" s="219" t="s">
        <v>226</v>
      </c>
      <c r="E337" s="222">
        <v>817.21699999999998</v>
      </c>
      <c r="F337" s="227"/>
      <c r="G337" s="228">
        <f>E337*F337</f>
        <v>0</v>
      </c>
      <c r="H337" s="229" t="s">
        <v>550</v>
      </c>
      <c r="I337" s="241" t="s">
        <v>134</v>
      </c>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v>21</v>
      </c>
      <c r="AN337" s="32"/>
      <c r="AO337" s="32"/>
      <c r="AP337" s="32"/>
      <c r="AQ337" s="32"/>
      <c r="AR337" s="32"/>
      <c r="AS337" s="32"/>
      <c r="AT337" s="32"/>
      <c r="AU337" s="32"/>
      <c r="AV337" s="32"/>
      <c r="AW337" s="32"/>
      <c r="AX337" s="32"/>
      <c r="AY337" s="32"/>
      <c r="AZ337" s="32"/>
      <c r="BA337" s="32"/>
      <c r="BB337" s="32"/>
      <c r="BC337" s="32"/>
      <c r="BD337" s="32"/>
      <c r="BE337" s="32"/>
      <c r="BF337" s="32"/>
      <c r="BG337" s="32"/>
      <c r="BH337" s="32"/>
    </row>
    <row r="338" spans="1:60" outlineLevel="1" x14ac:dyDescent="0.2">
      <c r="A338" s="236"/>
      <c r="B338" s="217"/>
      <c r="C338" s="283" t="s">
        <v>552</v>
      </c>
      <c r="D338" s="273"/>
      <c r="E338" s="275">
        <v>817.21699999999998</v>
      </c>
      <c r="F338" s="228"/>
      <c r="G338" s="228"/>
      <c r="H338" s="229"/>
      <c r="I338" s="241"/>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row>
    <row r="339" spans="1:60" outlineLevel="1" x14ac:dyDescent="0.2">
      <c r="A339" s="236">
        <v>78</v>
      </c>
      <c r="B339" s="217" t="s">
        <v>558</v>
      </c>
      <c r="C339" s="264" t="s">
        <v>559</v>
      </c>
      <c r="D339" s="219" t="s">
        <v>260</v>
      </c>
      <c r="E339" s="222">
        <v>90.584000000000003</v>
      </c>
      <c r="F339" s="227"/>
      <c r="G339" s="228">
        <f>E339*F339</f>
        <v>0</v>
      </c>
      <c r="H339" s="229" t="s">
        <v>550</v>
      </c>
      <c r="I339" s="241" t="s">
        <v>134</v>
      </c>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v>21</v>
      </c>
      <c r="AN339" s="32"/>
      <c r="AO339" s="32"/>
      <c r="AP339" s="32"/>
      <c r="AQ339" s="32"/>
      <c r="AR339" s="32"/>
      <c r="AS339" s="32"/>
      <c r="AT339" s="32"/>
      <c r="AU339" s="32"/>
      <c r="AV339" s="32"/>
      <c r="AW339" s="32"/>
      <c r="AX339" s="32"/>
      <c r="AY339" s="32"/>
      <c r="AZ339" s="32"/>
      <c r="BA339" s="32"/>
      <c r="BB339" s="32"/>
      <c r="BC339" s="32"/>
      <c r="BD339" s="32"/>
      <c r="BE339" s="32"/>
      <c r="BF339" s="32"/>
      <c r="BG339" s="32"/>
      <c r="BH339" s="32"/>
    </row>
    <row r="340" spans="1:60" outlineLevel="1" x14ac:dyDescent="0.2">
      <c r="A340" s="236"/>
      <c r="B340" s="217"/>
      <c r="C340" s="265" t="s">
        <v>551</v>
      </c>
      <c r="D340" s="220"/>
      <c r="E340" s="223"/>
      <c r="F340" s="230"/>
      <c r="G340" s="231"/>
      <c r="H340" s="229"/>
      <c r="I340" s="241"/>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210" t="str">
        <f>C340</f>
        <v>Položka neobsahuje náklady na zajištění prostředí a osob proti kontaminaci azbestovými částicemi.</v>
      </c>
      <c r="BB340" s="32"/>
      <c r="BC340" s="32"/>
      <c r="BD340" s="32"/>
      <c r="BE340" s="32"/>
      <c r="BF340" s="32"/>
      <c r="BG340" s="32"/>
      <c r="BH340" s="32"/>
    </row>
    <row r="341" spans="1:60" outlineLevel="1" x14ac:dyDescent="0.2">
      <c r="A341" s="236"/>
      <c r="B341" s="217"/>
      <c r="C341" s="283" t="s">
        <v>560</v>
      </c>
      <c r="D341" s="273"/>
      <c r="E341" s="275">
        <v>32.700000000000003</v>
      </c>
      <c r="F341" s="228"/>
      <c r="G341" s="228"/>
      <c r="H341" s="229"/>
      <c r="I341" s="241"/>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row>
    <row r="342" spans="1:60" outlineLevel="1" x14ac:dyDescent="0.2">
      <c r="A342" s="236"/>
      <c r="B342" s="217"/>
      <c r="C342" s="283" t="s">
        <v>561</v>
      </c>
      <c r="D342" s="273"/>
      <c r="E342" s="275">
        <v>57.884</v>
      </c>
      <c r="F342" s="228"/>
      <c r="G342" s="228"/>
      <c r="H342" s="229"/>
      <c r="I342" s="241"/>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row>
    <row r="343" spans="1:60" outlineLevel="1" x14ac:dyDescent="0.2">
      <c r="A343" s="236">
        <v>79</v>
      </c>
      <c r="B343" s="217" t="s">
        <v>562</v>
      </c>
      <c r="C343" s="264" t="s">
        <v>555</v>
      </c>
      <c r="D343" s="219" t="s">
        <v>260</v>
      </c>
      <c r="E343" s="222">
        <v>93.578000000000003</v>
      </c>
      <c r="F343" s="227"/>
      <c r="G343" s="228">
        <f>E343*F343</f>
        <v>0</v>
      </c>
      <c r="H343" s="229" t="s">
        <v>550</v>
      </c>
      <c r="I343" s="241" t="s">
        <v>134</v>
      </c>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v>21</v>
      </c>
      <c r="AN343" s="32"/>
      <c r="AO343" s="32"/>
      <c r="AP343" s="32"/>
      <c r="AQ343" s="32"/>
      <c r="AR343" s="32"/>
      <c r="AS343" s="32"/>
      <c r="AT343" s="32"/>
      <c r="AU343" s="32"/>
      <c r="AV343" s="32"/>
      <c r="AW343" s="32"/>
      <c r="AX343" s="32"/>
      <c r="AY343" s="32"/>
      <c r="AZ343" s="32"/>
      <c r="BA343" s="32"/>
      <c r="BB343" s="32"/>
      <c r="BC343" s="32"/>
      <c r="BD343" s="32"/>
      <c r="BE343" s="32"/>
      <c r="BF343" s="32"/>
      <c r="BG343" s="32"/>
      <c r="BH343" s="32"/>
    </row>
    <row r="344" spans="1:60" outlineLevel="1" x14ac:dyDescent="0.2">
      <c r="A344" s="236"/>
      <c r="B344" s="217"/>
      <c r="C344" s="283" t="s">
        <v>560</v>
      </c>
      <c r="D344" s="273"/>
      <c r="E344" s="275">
        <v>32.700000000000003</v>
      </c>
      <c r="F344" s="228"/>
      <c r="G344" s="228"/>
      <c r="H344" s="229"/>
      <c r="I344" s="241"/>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row>
    <row r="345" spans="1:60" outlineLevel="1" x14ac:dyDescent="0.2">
      <c r="A345" s="236"/>
      <c r="B345" s="217"/>
      <c r="C345" s="283" t="s">
        <v>563</v>
      </c>
      <c r="D345" s="273"/>
      <c r="E345" s="275">
        <v>60.878</v>
      </c>
      <c r="F345" s="228"/>
      <c r="G345" s="228"/>
      <c r="H345" s="229"/>
      <c r="I345" s="241"/>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row>
    <row r="346" spans="1:60" outlineLevel="1" x14ac:dyDescent="0.2">
      <c r="A346" s="236">
        <v>80</v>
      </c>
      <c r="B346" s="217" t="s">
        <v>564</v>
      </c>
      <c r="C346" s="264" t="s">
        <v>557</v>
      </c>
      <c r="D346" s="219" t="s">
        <v>260</v>
      </c>
      <c r="E346" s="222">
        <v>93.578000000000003</v>
      </c>
      <c r="F346" s="227"/>
      <c r="G346" s="228">
        <f>E346*F346</f>
        <v>0</v>
      </c>
      <c r="H346" s="229" t="s">
        <v>550</v>
      </c>
      <c r="I346" s="241" t="s">
        <v>134</v>
      </c>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v>21</v>
      </c>
      <c r="AN346" s="32"/>
      <c r="AO346" s="32"/>
      <c r="AP346" s="32"/>
      <c r="AQ346" s="32"/>
      <c r="AR346" s="32"/>
      <c r="AS346" s="32"/>
      <c r="AT346" s="32"/>
      <c r="AU346" s="32"/>
      <c r="AV346" s="32"/>
      <c r="AW346" s="32"/>
      <c r="AX346" s="32"/>
      <c r="AY346" s="32"/>
      <c r="AZ346" s="32"/>
      <c r="BA346" s="32"/>
      <c r="BB346" s="32"/>
      <c r="BC346" s="32"/>
      <c r="BD346" s="32"/>
      <c r="BE346" s="32"/>
      <c r="BF346" s="32"/>
      <c r="BG346" s="32"/>
      <c r="BH346" s="32"/>
    </row>
    <row r="347" spans="1:60" outlineLevel="1" x14ac:dyDescent="0.2">
      <c r="A347" s="236"/>
      <c r="B347" s="217"/>
      <c r="C347" s="283" t="s">
        <v>560</v>
      </c>
      <c r="D347" s="273"/>
      <c r="E347" s="275">
        <v>32.700000000000003</v>
      </c>
      <c r="F347" s="228"/>
      <c r="G347" s="228"/>
      <c r="H347" s="229"/>
      <c r="I347" s="241"/>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row>
    <row r="348" spans="1:60" outlineLevel="1" x14ac:dyDescent="0.2">
      <c r="A348" s="236"/>
      <c r="B348" s="217"/>
      <c r="C348" s="283" t="s">
        <v>563</v>
      </c>
      <c r="D348" s="273"/>
      <c r="E348" s="275">
        <v>60.878</v>
      </c>
      <c r="F348" s="228"/>
      <c r="G348" s="228"/>
      <c r="H348" s="229"/>
      <c r="I348" s="241"/>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row>
    <row r="349" spans="1:60" outlineLevel="1" x14ac:dyDescent="0.2">
      <c r="A349" s="236"/>
      <c r="B349" s="214" t="s">
        <v>565</v>
      </c>
      <c r="C349" s="266"/>
      <c r="D349" s="237"/>
      <c r="E349" s="238"/>
      <c r="F349" s="239"/>
      <c r="G349" s="234"/>
      <c r="H349" s="229"/>
      <c r="I349" s="241"/>
      <c r="J349" s="32"/>
      <c r="K349" s="32">
        <v>1</v>
      </c>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row>
    <row r="350" spans="1:60" outlineLevel="1" x14ac:dyDescent="0.2">
      <c r="A350" s="236">
        <v>81</v>
      </c>
      <c r="B350" s="217" t="s">
        <v>566</v>
      </c>
      <c r="C350" s="264" t="s">
        <v>567</v>
      </c>
      <c r="D350" s="219" t="s">
        <v>226</v>
      </c>
      <c r="E350" s="222">
        <v>817.21699999999998</v>
      </c>
      <c r="F350" s="227"/>
      <c r="G350" s="228">
        <f>E350*F350</f>
        <v>0</v>
      </c>
      <c r="H350" s="229" t="s">
        <v>550</v>
      </c>
      <c r="I350" s="241" t="s">
        <v>134</v>
      </c>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v>21</v>
      </c>
      <c r="AN350" s="32"/>
      <c r="AO350" s="32"/>
      <c r="AP350" s="32"/>
      <c r="AQ350" s="32"/>
      <c r="AR350" s="32"/>
      <c r="AS350" s="32"/>
      <c r="AT350" s="32"/>
      <c r="AU350" s="32"/>
      <c r="AV350" s="32"/>
      <c r="AW350" s="32"/>
      <c r="AX350" s="32"/>
      <c r="AY350" s="32"/>
      <c r="AZ350" s="32"/>
      <c r="BA350" s="32"/>
      <c r="BB350" s="32"/>
      <c r="BC350" s="32"/>
      <c r="BD350" s="32"/>
      <c r="BE350" s="32"/>
      <c r="BF350" s="32"/>
      <c r="BG350" s="32"/>
      <c r="BH350" s="32"/>
    </row>
    <row r="351" spans="1:60" outlineLevel="1" x14ac:dyDescent="0.2">
      <c r="A351" s="236"/>
      <c r="B351" s="217"/>
      <c r="C351" s="265" t="s">
        <v>568</v>
      </c>
      <c r="D351" s="220"/>
      <c r="E351" s="223"/>
      <c r="F351" s="230"/>
      <c r="G351" s="231"/>
      <c r="H351" s="229"/>
      <c r="I351" s="241"/>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210" t="str">
        <f>C351</f>
        <v>Dodávka a montáž krytiny a spojovacích prostředků.</v>
      </c>
      <c r="BB351" s="32"/>
      <c r="BC351" s="32"/>
      <c r="BD351" s="32"/>
      <c r="BE351" s="32"/>
      <c r="BF351" s="32"/>
      <c r="BG351" s="32"/>
      <c r="BH351" s="32"/>
    </row>
    <row r="352" spans="1:60" outlineLevel="1" x14ac:dyDescent="0.2">
      <c r="A352" s="236"/>
      <c r="B352" s="217"/>
      <c r="C352" s="283" t="s">
        <v>552</v>
      </c>
      <c r="D352" s="273"/>
      <c r="E352" s="275">
        <v>817.21699999999998</v>
      </c>
      <c r="F352" s="228"/>
      <c r="G352" s="228"/>
      <c r="H352" s="229"/>
      <c r="I352" s="241"/>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row>
    <row r="353" spans="1:60" outlineLevel="1" x14ac:dyDescent="0.2">
      <c r="A353" s="236">
        <v>82</v>
      </c>
      <c r="B353" s="217" t="s">
        <v>569</v>
      </c>
      <c r="C353" s="264" t="s">
        <v>570</v>
      </c>
      <c r="D353" s="219" t="s">
        <v>226</v>
      </c>
      <c r="E353" s="222">
        <v>817.21699999999998</v>
      </c>
      <c r="F353" s="227"/>
      <c r="G353" s="228">
        <f>E353*F353</f>
        <v>0</v>
      </c>
      <c r="H353" s="229" t="s">
        <v>550</v>
      </c>
      <c r="I353" s="241" t="s">
        <v>134</v>
      </c>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v>21</v>
      </c>
      <c r="AN353" s="32"/>
      <c r="AO353" s="32"/>
      <c r="AP353" s="32"/>
      <c r="AQ353" s="32"/>
      <c r="AR353" s="32"/>
      <c r="AS353" s="32"/>
      <c r="AT353" s="32"/>
      <c r="AU353" s="32"/>
      <c r="AV353" s="32"/>
      <c r="AW353" s="32"/>
      <c r="AX353" s="32"/>
      <c r="AY353" s="32"/>
      <c r="AZ353" s="32"/>
      <c r="BA353" s="32"/>
      <c r="BB353" s="32"/>
      <c r="BC353" s="32"/>
      <c r="BD353" s="32"/>
      <c r="BE353" s="32"/>
      <c r="BF353" s="32"/>
      <c r="BG353" s="32"/>
      <c r="BH353" s="32"/>
    </row>
    <row r="354" spans="1:60" outlineLevel="1" x14ac:dyDescent="0.2">
      <c r="A354" s="236"/>
      <c r="B354" s="217"/>
      <c r="C354" s="283" t="s">
        <v>552</v>
      </c>
      <c r="D354" s="273"/>
      <c r="E354" s="275">
        <v>817.21699999999998</v>
      </c>
      <c r="F354" s="228"/>
      <c r="G354" s="228"/>
      <c r="H354" s="229"/>
      <c r="I354" s="241"/>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row>
    <row r="355" spans="1:60" outlineLevel="1" x14ac:dyDescent="0.2">
      <c r="A355" s="236">
        <v>83</v>
      </c>
      <c r="B355" s="217" t="s">
        <v>571</v>
      </c>
      <c r="C355" s="264" t="s">
        <v>572</v>
      </c>
      <c r="D355" s="219" t="s">
        <v>215</v>
      </c>
      <c r="E355" s="222">
        <v>94</v>
      </c>
      <c r="F355" s="227"/>
      <c r="G355" s="228">
        <f>E355*F355</f>
        <v>0</v>
      </c>
      <c r="H355" s="229" t="s">
        <v>550</v>
      </c>
      <c r="I355" s="241" t="s">
        <v>134</v>
      </c>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v>21</v>
      </c>
      <c r="AN355" s="32"/>
      <c r="AO355" s="32"/>
      <c r="AP355" s="32"/>
      <c r="AQ355" s="32"/>
      <c r="AR355" s="32"/>
      <c r="AS355" s="32"/>
      <c r="AT355" s="32"/>
      <c r="AU355" s="32"/>
      <c r="AV355" s="32"/>
      <c r="AW355" s="32"/>
      <c r="AX355" s="32"/>
      <c r="AY355" s="32"/>
      <c r="AZ355" s="32"/>
      <c r="BA355" s="32"/>
      <c r="BB355" s="32"/>
      <c r="BC355" s="32"/>
      <c r="BD355" s="32"/>
      <c r="BE355" s="32"/>
      <c r="BF355" s="32"/>
      <c r="BG355" s="32"/>
      <c r="BH355" s="32"/>
    </row>
    <row r="356" spans="1:60" outlineLevel="1" x14ac:dyDescent="0.2">
      <c r="A356" s="236"/>
      <c r="B356" s="217"/>
      <c r="C356" s="265" t="s">
        <v>573</v>
      </c>
      <c r="D356" s="220"/>
      <c r="E356" s="223"/>
      <c r="F356" s="230"/>
      <c r="G356" s="231"/>
      <c r="H356" s="229"/>
      <c r="I356" s="241"/>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210" t="str">
        <f>C356</f>
        <v>Dodávka a montáž ventilačního prostupu a spojovacích prostředků.</v>
      </c>
      <c r="BB356" s="32"/>
      <c r="BC356" s="32"/>
      <c r="BD356" s="32"/>
      <c r="BE356" s="32"/>
      <c r="BF356" s="32"/>
      <c r="BG356" s="32"/>
      <c r="BH356" s="32"/>
    </row>
    <row r="357" spans="1:60" outlineLevel="1" x14ac:dyDescent="0.2">
      <c r="A357" s="236"/>
      <c r="B357" s="217"/>
      <c r="C357" s="265" t="s">
        <v>574</v>
      </c>
      <c r="D357" s="220"/>
      <c r="E357" s="223"/>
      <c r="F357" s="230"/>
      <c r="G357" s="231"/>
      <c r="H357" s="229"/>
      <c r="I357" s="241"/>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210" t="str">
        <f>C357</f>
        <v>Větrací hlavice osazeny po 2,0 m podál hřebene střechy i podél okapu.</v>
      </c>
      <c r="BB357" s="32"/>
      <c r="BC357" s="32"/>
      <c r="BD357" s="32"/>
      <c r="BE357" s="32"/>
      <c r="BF357" s="32"/>
      <c r="BG357" s="32"/>
      <c r="BH357" s="32"/>
    </row>
    <row r="358" spans="1:60" outlineLevel="1" x14ac:dyDescent="0.2">
      <c r="A358" s="236"/>
      <c r="B358" s="217"/>
      <c r="C358" s="283" t="s">
        <v>575</v>
      </c>
      <c r="D358" s="273"/>
      <c r="E358" s="275">
        <v>32</v>
      </c>
      <c r="F358" s="228"/>
      <c r="G358" s="228"/>
      <c r="H358" s="229"/>
      <c r="I358" s="241"/>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row>
    <row r="359" spans="1:60" outlineLevel="1" x14ac:dyDescent="0.2">
      <c r="A359" s="236"/>
      <c r="B359" s="217"/>
      <c r="C359" s="283" t="s">
        <v>576</v>
      </c>
      <c r="D359" s="273"/>
      <c r="E359" s="275">
        <v>62</v>
      </c>
      <c r="F359" s="228"/>
      <c r="G359" s="228"/>
      <c r="H359" s="229"/>
      <c r="I359" s="241"/>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row>
    <row r="360" spans="1:60" outlineLevel="1" x14ac:dyDescent="0.2">
      <c r="A360" s="236">
        <v>84</v>
      </c>
      <c r="B360" s="217" t="s">
        <v>577</v>
      </c>
      <c r="C360" s="264" t="s">
        <v>578</v>
      </c>
      <c r="D360" s="219" t="s">
        <v>215</v>
      </c>
      <c r="E360" s="222">
        <v>1</v>
      </c>
      <c r="F360" s="227"/>
      <c r="G360" s="228">
        <f>E360*F360</f>
        <v>0</v>
      </c>
      <c r="H360" s="229" t="s">
        <v>550</v>
      </c>
      <c r="I360" s="241" t="s">
        <v>134</v>
      </c>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v>21</v>
      </c>
      <c r="AN360" s="32"/>
      <c r="AO360" s="32"/>
      <c r="AP360" s="32"/>
      <c r="AQ360" s="32"/>
      <c r="AR360" s="32"/>
      <c r="AS360" s="32"/>
      <c r="AT360" s="32"/>
      <c r="AU360" s="32"/>
      <c r="AV360" s="32"/>
      <c r="AW360" s="32"/>
      <c r="AX360" s="32"/>
      <c r="AY360" s="32"/>
      <c r="AZ360" s="32"/>
      <c r="BA360" s="32"/>
      <c r="BB360" s="32"/>
      <c r="BC360" s="32"/>
      <c r="BD360" s="32"/>
      <c r="BE360" s="32"/>
      <c r="BF360" s="32"/>
      <c r="BG360" s="32"/>
      <c r="BH360" s="32"/>
    </row>
    <row r="361" spans="1:60" outlineLevel="1" x14ac:dyDescent="0.2">
      <c r="A361" s="236"/>
      <c r="B361" s="217"/>
      <c r="C361" s="265" t="s">
        <v>579</v>
      </c>
      <c r="D361" s="220"/>
      <c r="E361" s="223"/>
      <c r="F361" s="230"/>
      <c r="G361" s="231"/>
      <c r="H361" s="229"/>
      <c r="I361" s="241"/>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210" t="str">
        <f>C361</f>
        <v>Dodávka a montáž výlezu na střechu a spojovacích prostředků.</v>
      </c>
      <c r="BB361" s="32"/>
      <c r="BC361" s="32"/>
      <c r="BD361" s="32"/>
      <c r="BE361" s="32"/>
      <c r="BF361" s="32"/>
      <c r="BG361" s="32"/>
      <c r="BH361" s="32"/>
    </row>
    <row r="362" spans="1:60" outlineLevel="1" x14ac:dyDescent="0.2">
      <c r="A362" s="236"/>
      <c r="B362" s="214" t="s">
        <v>580</v>
      </c>
      <c r="C362" s="266"/>
      <c r="D362" s="237"/>
      <c r="E362" s="238"/>
      <c r="F362" s="239"/>
      <c r="G362" s="234"/>
      <c r="H362" s="229"/>
      <c r="I362" s="241"/>
      <c r="J362" s="32"/>
      <c r="K362" s="32">
        <v>1</v>
      </c>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row>
    <row r="363" spans="1:60" ht="22.5" outlineLevel="1" x14ac:dyDescent="0.2">
      <c r="A363" s="236">
        <v>85</v>
      </c>
      <c r="B363" s="217" t="s">
        <v>581</v>
      </c>
      <c r="C363" s="264" t="s">
        <v>582</v>
      </c>
      <c r="D363" s="219" t="s">
        <v>260</v>
      </c>
      <c r="E363" s="222">
        <v>32.700000000000003</v>
      </c>
      <c r="F363" s="227"/>
      <c r="G363" s="228">
        <f>E363*F363</f>
        <v>0</v>
      </c>
      <c r="H363" s="229" t="s">
        <v>550</v>
      </c>
      <c r="I363" s="241" t="s">
        <v>134</v>
      </c>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v>21</v>
      </c>
      <c r="AN363" s="32"/>
      <c r="AO363" s="32"/>
      <c r="AP363" s="32"/>
      <c r="AQ363" s="32"/>
      <c r="AR363" s="32"/>
      <c r="AS363" s="32"/>
      <c r="AT363" s="32"/>
      <c r="AU363" s="32"/>
      <c r="AV363" s="32"/>
      <c r="AW363" s="32"/>
      <c r="AX363" s="32"/>
      <c r="AY363" s="32"/>
      <c r="AZ363" s="32"/>
      <c r="BA363" s="32"/>
      <c r="BB363" s="32"/>
      <c r="BC363" s="32"/>
      <c r="BD363" s="32"/>
      <c r="BE363" s="32"/>
      <c r="BF363" s="32"/>
      <c r="BG363" s="32"/>
      <c r="BH363" s="32"/>
    </row>
    <row r="364" spans="1:60" outlineLevel="1" x14ac:dyDescent="0.2">
      <c r="A364" s="236"/>
      <c r="B364" s="217"/>
      <c r="C364" s="265" t="s">
        <v>583</v>
      </c>
      <c r="D364" s="220"/>
      <c r="E364" s="223"/>
      <c r="F364" s="230"/>
      <c r="G364" s="231"/>
      <c r="H364" s="229"/>
      <c r="I364" s="241"/>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210" t="str">
        <f>C364</f>
        <v>Dodávka a montáž hřebenáče, větracího pásu a spojovacích prostředků.</v>
      </c>
      <c r="BB364" s="32"/>
      <c r="BC364" s="32"/>
      <c r="BD364" s="32"/>
      <c r="BE364" s="32"/>
      <c r="BF364" s="32"/>
      <c r="BG364" s="32"/>
      <c r="BH364" s="32"/>
    </row>
    <row r="365" spans="1:60" outlineLevel="1" x14ac:dyDescent="0.2">
      <c r="A365" s="236"/>
      <c r="B365" s="217"/>
      <c r="C365" s="283" t="s">
        <v>560</v>
      </c>
      <c r="D365" s="273"/>
      <c r="E365" s="275">
        <v>32.700000000000003</v>
      </c>
      <c r="F365" s="228"/>
      <c r="G365" s="228"/>
      <c r="H365" s="229"/>
      <c r="I365" s="241"/>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row>
    <row r="366" spans="1:60" outlineLevel="1" x14ac:dyDescent="0.2">
      <c r="A366" s="236"/>
      <c r="B366" s="214" t="s">
        <v>565</v>
      </c>
      <c r="C366" s="266"/>
      <c r="D366" s="237"/>
      <c r="E366" s="238"/>
      <c r="F366" s="239"/>
      <c r="G366" s="234"/>
      <c r="H366" s="229"/>
      <c r="I366" s="241"/>
      <c r="J366" s="32"/>
      <c r="K366" s="32">
        <v>1</v>
      </c>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ht="22.5" outlineLevel="1" x14ac:dyDescent="0.2">
      <c r="A367" s="236">
        <v>86</v>
      </c>
      <c r="B367" s="217" t="s">
        <v>584</v>
      </c>
      <c r="C367" s="264" t="s">
        <v>585</v>
      </c>
      <c r="D367" s="219" t="s">
        <v>260</v>
      </c>
      <c r="E367" s="222">
        <v>57.884</v>
      </c>
      <c r="F367" s="227"/>
      <c r="G367" s="228">
        <f>E367*F367</f>
        <v>0</v>
      </c>
      <c r="H367" s="229" t="s">
        <v>550</v>
      </c>
      <c r="I367" s="241" t="s">
        <v>134</v>
      </c>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v>21</v>
      </c>
      <c r="AN367" s="32"/>
      <c r="AO367" s="32"/>
      <c r="AP367" s="32"/>
      <c r="AQ367" s="32"/>
      <c r="AR367" s="32"/>
      <c r="AS367" s="32"/>
      <c r="AT367" s="32"/>
      <c r="AU367" s="32"/>
      <c r="AV367" s="32"/>
      <c r="AW367" s="32"/>
      <c r="AX367" s="32"/>
      <c r="AY367" s="32"/>
      <c r="AZ367" s="32"/>
      <c r="BA367" s="32"/>
      <c r="BB367" s="32"/>
      <c r="BC367" s="32"/>
      <c r="BD367" s="32"/>
      <c r="BE367" s="32"/>
      <c r="BF367" s="32"/>
      <c r="BG367" s="32"/>
      <c r="BH367" s="32"/>
    </row>
    <row r="368" spans="1:60" outlineLevel="1" x14ac:dyDescent="0.2">
      <c r="A368" s="236"/>
      <c r="B368" s="217"/>
      <c r="C368" s="265" t="s">
        <v>586</v>
      </c>
      <c r="D368" s="220"/>
      <c r="E368" s="223"/>
      <c r="F368" s="230"/>
      <c r="G368" s="231"/>
      <c r="H368" s="229"/>
      <c r="I368" s="241"/>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210" t="str">
        <f>C368</f>
        <v>Dodávka a montáž hřebenáče, nárožní latě a spojovacích prostředků.</v>
      </c>
      <c r="BB368" s="32"/>
      <c r="BC368" s="32"/>
      <c r="BD368" s="32"/>
      <c r="BE368" s="32"/>
      <c r="BF368" s="32"/>
      <c r="BG368" s="32"/>
      <c r="BH368" s="32"/>
    </row>
    <row r="369" spans="1:60" outlineLevel="1" x14ac:dyDescent="0.2">
      <c r="A369" s="236"/>
      <c r="B369" s="217"/>
      <c r="C369" s="283" t="s">
        <v>561</v>
      </c>
      <c r="D369" s="273"/>
      <c r="E369" s="275">
        <v>57.884</v>
      </c>
      <c r="F369" s="228"/>
      <c r="G369" s="228"/>
      <c r="H369" s="229"/>
      <c r="I369" s="241"/>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row>
    <row r="370" spans="1:60" outlineLevel="1" x14ac:dyDescent="0.2">
      <c r="A370" s="236"/>
      <c r="B370" s="214" t="s">
        <v>587</v>
      </c>
      <c r="C370" s="266"/>
      <c r="D370" s="237"/>
      <c r="E370" s="238"/>
      <c r="F370" s="239"/>
      <c r="G370" s="234"/>
      <c r="H370" s="229"/>
      <c r="I370" s="241"/>
      <c r="J370" s="32"/>
      <c r="K370" s="32">
        <v>1</v>
      </c>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row>
    <row r="371" spans="1:60" outlineLevel="1" x14ac:dyDescent="0.2">
      <c r="A371" s="236"/>
      <c r="B371" s="214" t="s">
        <v>588</v>
      </c>
      <c r="C371" s="266"/>
      <c r="D371" s="237"/>
      <c r="E371" s="238"/>
      <c r="F371" s="239"/>
      <c r="G371" s="234"/>
      <c r="H371" s="229"/>
      <c r="I371" s="241"/>
      <c r="J371" s="32"/>
      <c r="K371" s="32">
        <v>2</v>
      </c>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row>
    <row r="372" spans="1:60" ht="22.5" outlineLevel="1" x14ac:dyDescent="0.2">
      <c r="A372" s="236">
        <v>87</v>
      </c>
      <c r="B372" s="217" t="s">
        <v>589</v>
      </c>
      <c r="C372" s="264" t="s">
        <v>590</v>
      </c>
      <c r="D372" s="219" t="s">
        <v>226</v>
      </c>
      <c r="E372" s="222">
        <v>817.21699999999998</v>
      </c>
      <c r="F372" s="227"/>
      <c r="G372" s="228">
        <f>E372*F372</f>
        <v>0</v>
      </c>
      <c r="H372" s="229" t="s">
        <v>550</v>
      </c>
      <c r="I372" s="241" t="s">
        <v>134</v>
      </c>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v>21</v>
      </c>
      <c r="AN372" s="32"/>
      <c r="AO372" s="32"/>
      <c r="AP372" s="32"/>
      <c r="AQ372" s="32"/>
      <c r="AR372" s="32"/>
      <c r="AS372" s="32"/>
      <c r="AT372" s="32"/>
      <c r="AU372" s="32"/>
      <c r="AV372" s="32"/>
      <c r="AW372" s="32"/>
      <c r="AX372" s="32"/>
      <c r="AY372" s="32"/>
      <c r="AZ372" s="32"/>
      <c r="BA372" s="32"/>
      <c r="BB372" s="32"/>
      <c r="BC372" s="32"/>
      <c r="BD372" s="32"/>
      <c r="BE372" s="32"/>
      <c r="BF372" s="32"/>
      <c r="BG372" s="32"/>
      <c r="BH372" s="32"/>
    </row>
    <row r="373" spans="1:60" outlineLevel="1" x14ac:dyDescent="0.2">
      <c r="A373" s="236"/>
      <c r="B373" s="217"/>
      <c r="C373" s="265" t="s">
        <v>591</v>
      </c>
      <c r="D373" s="220"/>
      <c r="E373" s="223"/>
      <c r="F373" s="230"/>
      <c r="G373" s="231"/>
      <c r="H373" s="229"/>
      <c r="I373" s="241"/>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210" t="str">
        <f>C373</f>
        <v>Dodávka a montáž fólie, spojovací pásky včetně spojovacích prostředků.</v>
      </c>
      <c r="BB373" s="32"/>
      <c r="BC373" s="32"/>
      <c r="BD373" s="32"/>
      <c r="BE373" s="32"/>
      <c r="BF373" s="32"/>
      <c r="BG373" s="32"/>
      <c r="BH373" s="32"/>
    </row>
    <row r="374" spans="1:60" outlineLevel="1" x14ac:dyDescent="0.2">
      <c r="A374" s="236"/>
      <c r="B374" s="217"/>
      <c r="C374" s="283" t="s">
        <v>552</v>
      </c>
      <c r="D374" s="273"/>
      <c r="E374" s="275">
        <v>817.21699999999998</v>
      </c>
      <c r="F374" s="228"/>
      <c r="G374" s="228"/>
      <c r="H374" s="229"/>
      <c r="I374" s="241"/>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row>
    <row r="375" spans="1:60" outlineLevel="1" x14ac:dyDescent="0.2">
      <c r="A375" s="236"/>
      <c r="B375" s="214" t="s">
        <v>592</v>
      </c>
      <c r="C375" s="266"/>
      <c r="D375" s="237"/>
      <c r="E375" s="238"/>
      <c r="F375" s="239"/>
      <c r="G375" s="234"/>
      <c r="H375" s="229"/>
      <c r="I375" s="241"/>
      <c r="J375" s="32"/>
      <c r="K375" s="32">
        <v>1</v>
      </c>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row>
    <row r="376" spans="1:60" outlineLevel="1" x14ac:dyDescent="0.2">
      <c r="A376" s="236">
        <v>88</v>
      </c>
      <c r="B376" s="217" t="s">
        <v>593</v>
      </c>
      <c r="C376" s="264" t="s">
        <v>594</v>
      </c>
      <c r="D376" s="219" t="s">
        <v>226</v>
      </c>
      <c r="E376" s="222">
        <v>817.21699999999998</v>
      </c>
      <c r="F376" s="227"/>
      <c r="G376" s="228">
        <f>E376*F376</f>
        <v>0</v>
      </c>
      <c r="H376" s="229" t="s">
        <v>550</v>
      </c>
      <c r="I376" s="241" t="s">
        <v>134</v>
      </c>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v>21</v>
      </c>
      <c r="AN376" s="32"/>
      <c r="AO376" s="32"/>
      <c r="AP376" s="32"/>
      <c r="AQ376" s="32"/>
      <c r="AR376" s="32"/>
      <c r="AS376" s="32"/>
      <c r="AT376" s="32"/>
      <c r="AU376" s="32"/>
      <c r="AV376" s="32"/>
      <c r="AW376" s="32"/>
      <c r="AX376" s="32"/>
      <c r="AY376" s="32"/>
      <c r="AZ376" s="32"/>
      <c r="BA376" s="32"/>
      <c r="BB376" s="32"/>
      <c r="BC376" s="32"/>
      <c r="BD376" s="32"/>
      <c r="BE376" s="32"/>
      <c r="BF376" s="32"/>
      <c r="BG376" s="32"/>
      <c r="BH376" s="32"/>
    </row>
    <row r="377" spans="1:60" outlineLevel="1" x14ac:dyDescent="0.2">
      <c r="A377" s="236"/>
      <c r="B377" s="217"/>
      <c r="C377" s="283" t="s">
        <v>552</v>
      </c>
      <c r="D377" s="273"/>
      <c r="E377" s="275">
        <v>817.21699999999998</v>
      </c>
      <c r="F377" s="228"/>
      <c r="G377" s="228"/>
      <c r="H377" s="229"/>
      <c r="I377" s="241"/>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outlineLevel="1" x14ac:dyDescent="0.2">
      <c r="A378" s="236"/>
      <c r="B378" s="214" t="s">
        <v>595</v>
      </c>
      <c r="C378" s="266"/>
      <c r="D378" s="237"/>
      <c r="E378" s="238"/>
      <c r="F378" s="239"/>
      <c r="G378" s="234"/>
      <c r="H378" s="229"/>
      <c r="I378" s="241"/>
      <c r="J378" s="32"/>
      <c r="K378" s="32">
        <v>1</v>
      </c>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outlineLevel="1" x14ac:dyDescent="0.2">
      <c r="A379" s="236"/>
      <c r="B379" s="214" t="s">
        <v>385</v>
      </c>
      <c r="C379" s="266"/>
      <c r="D379" s="237"/>
      <c r="E379" s="238"/>
      <c r="F379" s="239"/>
      <c r="G379" s="234"/>
      <c r="H379" s="229"/>
      <c r="I379" s="241"/>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outlineLevel="1" x14ac:dyDescent="0.2">
      <c r="A380" s="236">
        <v>89</v>
      </c>
      <c r="B380" s="217" t="s">
        <v>596</v>
      </c>
      <c r="C380" s="264" t="s">
        <v>387</v>
      </c>
      <c r="D380" s="219" t="s">
        <v>295</v>
      </c>
      <c r="E380" s="222">
        <v>12.412929999999999</v>
      </c>
      <c r="F380" s="227"/>
      <c r="G380" s="228">
        <f>E380*F380</f>
        <v>0</v>
      </c>
      <c r="H380" s="229" t="s">
        <v>550</v>
      </c>
      <c r="I380" s="241" t="s">
        <v>134</v>
      </c>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v>21</v>
      </c>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outlineLevel="1" x14ac:dyDescent="0.2">
      <c r="A381" s="236"/>
      <c r="B381" s="217"/>
      <c r="C381" s="283" t="s">
        <v>321</v>
      </c>
      <c r="D381" s="273"/>
      <c r="E381" s="275"/>
      <c r="F381" s="228"/>
      <c r="G381" s="228"/>
      <c r="H381" s="229"/>
      <c r="I381" s="241"/>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outlineLevel="1" x14ac:dyDescent="0.2">
      <c r="A382" s="236"/>
      <c r="B382" s="217"/>
      <c r="C382" s="283" t="s">
        <v>597</v>
      </c>
      <c r="D382" s="273"/>
      <c r="E382" s="275"/>
      <c r="F382" s="228"/>
      <c r="G382" s="228"/>
      <c r="H382" s="229"/>
      <c r="I382" s="241"/>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outlineLevel="1" x14ac:dyDescent="0.2">
      <c r="A383" s="236"/>
      <c r="B383" s="217"/>
      <c r="C383" s="283" t="s">
        <v>598</v>
      </c>
      <c r="D383" s="273"/>
      <c r="E383" s="275">
        <v>12.4129</v>
      </c>
      <c r="F383" s="228"/>
      <c r="G383" s="228"/>
      <c r="H383" s="229"/>
      <c r="I383" s="241"/>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x14ac:dyDescent="0.2">
      <c r="A384" s="235" t="s">
        <v>128</v>
      </c>
      <c r="B384" s="216" t="s">
        <v>599</v>
      </c>
      <c r="C384" s="263" t="s">
        <v>600</v>
      </c>
      <c r="D384" s="218"/>
      <c r="E384" s="221"/>
      <c r="F384" s="232">
        <f>SUM(G385:G400)</f>
        <v>0</v>
      </c>
      <c r="G384" s="233"/>
      <c r="H384" s="226"/>
      <c r="I384" s="240"/>
    </row>
    <row r="385" spans="1:60" outlineLevel="1" x14ac:dyDescent="0.2">
      <c r="A385" s="236"/>
      <c r="B385" s="271" t="s">
        <v>601</v>
      </c>
      <c r="C385" s="282"/>
      <c r="D385" s="272"/>
      <c r="E385" s="274"/>
      <c r="F385" s="276"/>
      <c r="G385" s="277"/>
      <c r="H385" s="229"/>
      <c r="I385" s="241"/>
      <c r="J385" s="32"/>
      <c r="K385" s="32">
        <v>1</v>
      </c>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outlineLevel="1" x14ac:dyDescent="0.2">
      <c r="A386" s="236">
        <v>90</v>
      </c>
      <c r="B386" s="217" t="s">
        <v>602</v>
      </c>
      <c r="C386" s="264" t="s">
        <v>603</v>
      </c>
      <c r="D386" s="219" t="s">
        <v>215</v>
      </c>
      <c r="E386" s="222">
        <v>18</v>
      </c>
      <c r="F386" s="227"/>
      <c r="G386" s="228">
        <f>E386*F386</f>
        <v>0</v>
      </c>
      <c r="H386" s="229" t="s">
        <v>487</v>
      </c>
      <c r="I386" s="241" t="s">
        <v>134</v>
      </c>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v>21</v>
      </c>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outlineLevel="1" x14ac:dyDescent="0.2">
      <c r="A387" s="236"/>
      <c r="B387" s="214" t="s">
        <v>604</v>
      </c>
      <c r="C387" s="266"/>
      <c r="D387" s="237"/>
      <c r="E387" s="238"/>
      <c r="F387" s="239"/>
      <c r="G387" s="234"/>
      <c r="H387" s="229"/>
      <c r="I387" s="241"/>
      <c r="J387" s="32"/>
      <c r="K387" s="32">
        <v>1</v>
      </c>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outlineLevel="1" x14ac:dyDescent="0.2">
      <c r="A388" s="236">
        <v>91</v>
      </c>
      <c r="B388" s="217" t="s">
        <v>605</v>
      </c>
      <c r="C388" s="264" t="s">
        <v>606</v>
      </c>
      <c r="D388" s="219" t="s">
        <v>215</v>
      </c>
      <c r="E388" s="222">
        <v>18</v>
      </c>
      <c r="F388" s="227"/>
      <c r="G388" s="228">
        <f>E388*F388</f>
        <v>0</v>
      </c>
      <c r="H388" s="229" t="s">
        <v>607</v>
      </c>
      <c r="I388" s="241" t="s">
        <v>134</v>
      </c>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v>21</v>
      </c>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ht="22.5" outlineLevel="1" x14ac:dyDescent="0.2">
      <c r="A389" s="236">
        <v>92</v>
      </c>
      <c r="B389" s="217" t="s">
        <v>608</v>
      </c>
      <c r="C389" s="264" t="s">
        <v>609</v>
      </c>
      <c r="D389" s="219" t="s">
        <v>215</v>
      </c>
      <c r="E389" s="222">
        <v>18</v>
      </c>
      <c r="F389" s="227"/>
      <c r="G389" s="228">
        <f>E389*F389</f>
        <v>0</v>
      </c>
      <c r="H389" s="229"/>
      <c r="I389" s="241" t="s">
        <v>138</v>
      </c>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v>21</v>
      </c>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ht="22.5" outlineLevel="1" x14ac:dyDescent="0.2">
      <c r="A390" s="236">
        <v>93</v>
      </c>
      <c r="B390" s="217" t="s">
        <v>610</v>
      </c>
      <c r="C390" s="264" t="s">
        <v>611</v>
      </c>
      <c r="D390" s="219" t="s">
        <v>215</v>
      </c>
      <c r="E390" s="222">
        <v>18</v>
      </c>
      <c r="F390" s="227"/>
      <c r="G390" s="228">
        <f>E390*F390</f>
        <v>0</v>
      </c>
      <c r="H390" s="229"/>
      <c r="I390" s="241" t="s">
        <v>138</v>
      </c>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v>21</v>
      </c>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outlineLevel="1" x14ac:dyDescent="0.2">
      <c r="A391" s="236">
        <v>94</v>
      </c>
      <c r="B391" s="217" t="s">
        <v>612</v>
      </c>
      <c r="C391" s="264" t="s">
        <v>613</v>
      </c>
      <c r="D391" s="219" t="s">
        <v>215</v>
      </c>
      <c r="E391" s="222">
        <v>1</v>
      </c>
      <c r="F391" s="227"/>
      <c r="G391" s="228">
        <f>E391*F391</f>
        <v>0</v>
      </c>
      <c r="H391" s="229"/>
      <c r="I391" s="241" t="s">
        <v>138</v>
      </c>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v>21</v>
      </c>
      <c r="AN391" s="32"/>
      <c r="AO391" s="32"/>
      <c r="AP391" s="32"/>
      <c r="AQ391" s="32"/>
      <c r="AR391" s="32"/>
      <c r="AS391" s="32"/>
      <c r="AT391" s="32"/>
      <c r="AU391" s="32"/>
      <c r="AV391" s="32"/>
      <c r="AW391" s="32"/>
      <c r="AX391" s="32"/>
      <c r="AY391" s="32"/>
      <c r="AZ391" s="32"/>
      <c r="BA391" s="32"/>
      <c r="BB391" s="32"/>
      <c r="BC391" s="32"/>
      <c r="BD391" s="32"/>
      <c r="BE391" s="32"/>
      <c r="BF391" s="32"/>
      <c r="BG391" s="32"/>
      <c r="BH391" s="32"/>
    </row>
    <row r="392" spans="1:60" outlineLevel="1" x14ac:dyDescent="0.2">
      <c r="A392" s="236"/>
      <c r="B392" s="214" t="s">
        <v>614</v>
      </c>
      <c r="C392" s="266"/>
      <c r="D392" s="237"/>
      <c r="E392" s="238"/>
      <c r="F392" s="239"/>
      <c r="G392" s="234"/>
      <c r="H392" s="229"/>
      <c r="I392" s="241"/>
      <c r="J392" s="32"/>
      <c r="K392" s="32">
        <v>1</v>
      </c>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row>
    <row r="393" spans="1:60" outlineLevel="1" x14ac:dyDescent="0.2">
      <c r="A393" s="236">
        <v>95</v>
      </c>
      <c r="B393" s="217" t="s">
        <v>615</v>
      </c>
      <c r="C393" s="264" t="s">
        <v>616</v>
      </c>
      <c r="D393" s="219" t="s">
        <v>215</v>
      </c>
      <c r="E393" s="222">
        <v>1</v>
      </c>
      <c r="F393" s="227"/>
      <c r="G393" s="228">
        <f>E393*F393</f>
        <v>0</v>
      </c>
      <c r="H393" s="229" t="s">
        <v>607</v>
      </c>
      <c r="I393" s="241" t="s">
        <v>134</v>
      </c>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v>21</v>
      </c>
      <c r="AN393" s="32"/>
      <c r="AO393" s="32"/>
      <c r="AP393" s="32"/>
      <c r="AQ393" s="32"/>
      <c r="AR393" s="32"/>
      <c r="AS393" s="32"/>
      <c r="AT393" s="32"/>
      <c r="AU393" s="32"/>
      <c r="AV393" s="32"/>
      <c r="AW393" s="32"/>
      <c r="AX393" s="32"/>
      <c r="AY393" s="32"/>
      <c r="AZ393" s="32"/>
      <c r="BA393" s="32"/>
      <c r="BB393" s="32"/>
      <c r="BC393" s="32"/>
      <c r="BD393" s="32"/>
      <c r="BE393" s="32"/>
      <c r="BF393" s="32"/>
      <c r="BG393" s="32"/>
      <c r="BH393" s="32"/>
    </row>
    <row r="394" spans="1:60" ht="22.5" outlineLevel="1" x14ac:dyDescent="0.2">
      <c r="A394" s="236">
        <v>96</v>
      </c>
      <c r="B394" s="217" t="s">
        <v>617</v>
      </c>
      <c r="C394" s="264" t="s">
        <v>618</v>
      </c>
      <c r="D394" s="219" t="s">
        <v>215</v>
      </c>
      <c r="E394" s="222">
        <v>1</v>
      </c>
      <c r="F394" s="227"/>
      <c r="G394" s="228">
        <f>E394*F394</f>
        <v>0</v>
      </c>
      <c r="H394" s="229"/>
      <c r="I394" s="241" t="s">
        <v>138</v>
      </c>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v>21</v>
      </c>
      <c r="AN394" s="32"/>
      <c r="AO394" s="32"/>
      <c r="AP394" s="32"/>
      <c r="AQ394" s="32"/>
      <c r="AR394" s="32"/>
      <c r="AS394" s="32"/>
      <c r="AT394" s="32"/>
      <c r="AU394" s="32"/>
      <c r="AV394" s="32"/>
      <c r="AW394" s="32"/>
      <c r="AX394" s="32"/>
      <c r="AY394" s="32"/>
      <c r="AZ394" s="32"/>
      <c r="BA394" s="32"/>
      <c r="BB394" s="32"/>
      <c r="BC394" s="32"/>
      <c r="BD394" s="32"/>
      <c r="BE394" s="32"/>
      <c r="BF394" s="32"/>
      <c r="BG394" s="32"/>
      <c r="BH394" s="32"/>
    </row>
    <row r="395" spans="1:60" outlineLevel="1" x14ac:dyDescent="0.2">
      <c r="A395" s="236"/>
      <c r="B395" s="214" t="s">
        <v>619</v>
      </c>
      <c r="C395" s="266"/>
      <c r="D395" s="237"/>
      <c r="E395" s="238"/>
      <c r="F395" s="239"/>
      <c r="G395" s="234"/>
      <c r="H395" s="229"/>
      <c r="I395" s="241"/>
      <c r="J395" s="32"/>
      <c r="K395" s="32">
        <v>1</v>
      </c>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row>
    <row r="396" spans="1:60" outlineLevel="1" x14ac:dyDescent="0.2">
      <c r="A396" s="236"/>
      <c r="B396" s="214" t="s">
        <v>385</v>
      </c>
      <c r="C396" s="266"/>
      <c r="D396" s="237"/>
      <c r="E396" s="238"/>
      <c r="F396" s="239"/>
      <c r="G396" s="234"/>
      <c r="H396" s="229"/>
      <c r="I396" s="241"/>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row>
    <row r="397" spans="1:60" outlineLevel="1" x14ac:dyDescent="0.2">
      <c r="A397" s="236">
        <v>97</v>
      </c>
      <c r="B397" s="217" t="s">
        <v>620</v>
      </c>
      <c r="C397" s="264" t="s">
        <v>621</v>
      </c>
      <c r="D397" s="219" t="s">
        <v>295</v>
      </c>
      <c r="E397" s="222">
        <v>0.91315999999999997</v>
      </c>
      <c r="F397" s="227"/>
      <c r="G397" s="228">
        <f>E397*F397</f>
        <v>0</v>
      </c>
      <c r="H397" s="229" t="s">
        <v>607</v>
      </c>
      <c r="I397" s="241" t="s">
        <v>134</v>
      </c>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v>21</v>
      </c>
      <c r="AN397" s="32"/>
      <c r="AO397" s="32"/>
      <c r="AP397" s="32"/>
      <c r="AQ397" s="32"/>
      <c r="AR397" s="32"/>
      <c r="AS397" s="32"/>
      <c r="AT397" s="32"/>
      <c r="AU397" s="32"/>
      <c r="AV397" s="32"/>
      <c r="AW397" s="32"/>
      <c r="AX397" s="32"/>
      <c r="AY397" s="32"/>
      <c r="AZ397" s="32"/>
      <c r="BA397" s="32"/>
      <c r="BB397" s="32"/>
      <c r="BC397" s="32"/>
      <c r="BD397" s="32"/>
      <c r="BE397" s="32"/>
      <c r="BF397" s="32"/>
      <c r="BG397" s="32"/>
      <c r="BH397" s="32"/>
    </row>
    <row r="398" spans="1:60" outlineLevel="1" x14ac:dyDescent="0.2">
      <c r="A398" s="236"/>
      <c r="B398" s="217"/>
      <c r="C398" s="283" t="s">
        <v>321</v>
      </c>
      <c r="D398" s="273"/>
      <c r="E398" s="275"/>
      <c r="F398" s="228"/>
      <c r="G398" s="228"/>
      <c r="H398" s="229"/>
      <c r="I398" s="241"/>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row>
    <row r="399" spans="1:60" outlineLevel="1" x14ac:dyDescent="0.2">
      <c r="A399" s="236"/>
      <c r="B399" s="217"/>
      <c r="C399" s="283" t="s">
        <v>622</v>
      </c>
      <c r="D399" s="273"/>
      <c r="E399" s="275"/>
      <c r="F399" s="228"/>
      <c r="G399" s="228"/>
      <c r="H399" s="229"/>
      <c r="I399" s="241"/>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row>
    <row r="400" spans="1:60" outlineLevel="1" x14ac:dyDescent="0.2">
      <c r="A400" s="236"/>
      <c r="B400" s="217"/>
      <c r="C400" s="283" t="s">
        <v>623</v>
      </c>
      <c r="D400" s="273"/>
      <c r="E400" s="275">
        <v>0.91320000000000001</v>
      </c>
      <c r="F400" s="228"/>
      <c r="G400" s="228"/>
      <c r="H400" s="229"/>
      <c r="I400" s="241"/>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row>
    <row r="401" spans="1:60" x14ac:dyDescent="0.2">
      <c r="A401" s="235" t="s">
        <v>128</v>
      </c>
      <c r="B401" s="216" t="s">
        <v>624</v>
      </c>
      <c r="C401" s="263" t="s">
        <v>625</v>
      </c>
      <c r="D401" s="218"/>
      <c r="E401" s="221"/>
      <c r="F401" s="232">
        <f>SUM(G402:G419)</f>
        <v>0</v>
      </c>
      <c r="G401" s="233"/>
      <c r="H401" s="226"/>
      <c r="I401" s="240"/>
    </row>
    <row r="402" spans="1:60" outlineLevel="1" x14ac:dyDescent="0.2">
      <c r="A402" s="236"/>
      <c r="B402" s="271" t="s">
        <v>626</v>
      </c>
      <c r="C402" s="282"/>
      <c r="D402" s="272"/>
      <c r="E402" s="274"/>
      <c r="F402" s="276"/>
      <c r="G402" s="277"/>
      <c r="H402" s="229"/>
      <c r="I402" s="241"/>
      <c r="J402" s="32"/>
      <c r="K402" s="32">
        <v>1</v>
      </c>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row>
    <row r="403" spans="1:60" outlineLevel="1" x14ac:dyDescent="0.2">
      <c r="A403" s="236"/>
      <c r="B403" s="214" t="s">
        <v>627</v>
      </c>
      <c r="C403" s="266"/>
      <c r="D403" s="237"/>
      <c r="E403" s="238"/>
      <c r="F403" s="239"/>
      <c r="G403" s="234"/>
      <c r="H403" s="229"/>
      <c r="I403" s="241"/>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row>
    <row r="404" spans="1:60" outlineLevel="1" x14ac:dyDescent="0.2">
      <c r="A404" s="236">
        <v>98</v>
      </c>
      <c r="B404" s="217" t="s">
        <v>628</v>
      </c>
      <c r="C404" s="264" t="s">
        <v>629</v>
      </c>
      <c r="D404" s="219" t="s">
        <v>226</v>
      </c>
      <c r="E404" s="222">
        <v>1726.96045</v>
      </c>
      <c r="F404" s="227"/>
      <c r="G404" s="228">
        <f>E404*F404</f>
        <v>0</v>
      </c>
      <c r="H404" s="229" t="s">
        <v>630</v>
      </c>
      <c r="I404" s="241" t="s">
        <v>134</v>
      </c>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v>21</v>
      </c>
      <c r="AN404" s="32"/>
      <c r="AO404" s="32"/>
      <c r="AP404" s="32"/>
      <c r="AQ404" s="32"/>
      <c r="AR404" s="32"/>
      <c r="AS404" s="32"/>
      <c r="AT404" s="32"/>
      <c r="AU404" s="32"/>
      <c r="AV404" s="32"/>
      <c r="AW404" s="32"/>
      <c r="AX404" s="32"/>
      <c r="AY404" s="32"/>
      <c r="AZ404" s="32"/>
      <c r="BA404" s="32"/>
      <c r="BB404" s="32"/>
      <c r="BC404" s="32"/>
      <c r="BD404" s="32"/>
      <c r="BE404" s="32"/>
      <c r="BF404" s="32"/>
      <c r="BG404" s="32"/>
      <c r="BH404" s="32"/>
    </row>
    <row r="405" spans="1:60" outlineLevel="1" x14ac:dyDescent="0.2">
      <c r="A405" s="236"/>
      <c r="B405" s="217"/>
      <c r="C405" s="265" t="s">
        <v>631</v>
      </c>
      <c r="D405" s="220"/>
      <c r="E405" s="223"/>
      <c r="F405" s="230"/>
      <c r="G405" s="231"/>
      <c r="H405" s="229"/>
      <c r="I405" s="241"/>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210" t="str">
        <f>C405</f>
        <v>včetně montáže, dodávky a demontáže lešení.</v>
      </c>
      <c r="BB405" s="32"/>
      <c r="BC405" s="32"/>
      <c r="BD405" s="32"/>
      <c r="BE405" s="32"/>
      <c r="BF405" s="32"/>
      <c r="BG405" s="32"/>
      <c r="BH405" s="32"/>
    </row>
    <row r="406" spans="1:60" ht="22.5" outlineLevel="1" x14ac:dyDescent="0.2">
      <c r="A406" s="236"/>
      <c r="B406" s="217"/>
      <c r="C406" s="283" t="s">
        <v>632</v>
      </c>
      <c r="D406" s="273"/>
      <c r="E406" s="275">
        <v>556.24189999999999</v>
      </c>
      <c r="F406" s="228"/>
      <c r="G406" s="228"/>
      <c r="H406" s="229"/>
      <c r="I406" s="241"/>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row>
    <row r="407" spans="1:60" outlineLevel="1" x14ac:dyDescent="0.2">
      <c r="A407" s="236"/>
      <c r="B407" s="217"/>
      <c r="C407" s="283" t="s">
        <v>633</v>
      </c>
      <c r="D407" s="273"/>
      <c r="E407" s="275">
        <v>27.450199999999999</v>
      </c>
      <c r="F407" s="228"/>
      <c r="G407" s="228"/>
      <c r="H407" s="229"/>
      <c r="I407" s="241"/>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row>
    <row r="408" spans="1:60" outlineLevel="1" x14ac:dyDescent="0.2">
      <c r="A408" s="236"/>
      <c r="B408" s="217"/>
      <c r="C408" s="283" t="s">
        <v>438</v>
      </c>
      <c r="D408" s="273"/>
      <c r="E408" s="275"/>
      <c r="F408" s="228"/>
      <c r="G408" s="228"/>
      <c r="H408" s="229"/>
      <c r="I408" s="241"/>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row>
    <row r="409" spans="1:60" outlineLevel="1" x14ac:dyDescent="0.2">
      <c r="A409" s="236"/>
      <c r="B409" s="217"/>
      <c r="C409" s="283" t="s">
        <v>634</v>
      </c>
      <c r="D409" s="273"/>
      <c r="E409" s="275">
        <v>778.30190000000005</v>
      </c>
      <c r="F409" s="228"/>
      <c r="G409" s="228"/>
      <c r="H409" s="229"/>
      <c r="I409" s="241"/>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row>
    <row r="410" spans="1:60" outlineLevel="1" x14ac:dyDescent="0.2">
      <c r="A410" s="236"/>
      <c r="B410" s="217"/>
      <c r="C410" s="283" t="s">
        <v>635</v>
      </c>
      <c r="D410" s="273"/>
      <c r="E410" s="275">
        <v>163.4434</v>
      </c>
      <c r="F410" s="228"/>
      <c r="G410" s="228"/>
      <c r="H410" s="229"/>
      <c r="I410" s="241"/>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row>
    <row r="411" spans="1:60" outlineLevel="1" x14ac:dyDescent="0.2">
      <c r="A411" s="236"/>
      <c r="B411" s="217"/>
      <c r="C411" s="283" t="s">
        <v>636</v>
      </c>
      <c r="D411" s="273"/>
      <c r="E411" s="275">
        <v>13.56</v>
      </c>
      <c r="F411" s="228"/>
      <c r="G411" s="228"/>
      <c r="H411" s="229"/>
      <c r="I411" s="241"/>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row>
    <row r="412" spans="1:60" outlineLevel="1" x14ac:dyDescent="0.2">
      <c r="A412" s="236"/>
      <c r="B412" s="217"/>
      <c r="C412" s="283" t="s">
        <v>438</v>
      </c>
      <c r="D412" s="273"/>
      <c r="E412" s="275"/>
      <c r="F412" s="228"/>
      <c r="G412" s="228"/>
      <c r="H412" s="229"/>
      <c r="I412" s="241"/>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row>
    <row r="413" spans="1:60" outlineLevel="1" x14ac:dyDescent="0.2">
      <c r="A413" s="236"/>
      <c r="B413" s="217"/>
      <c r="C413" s="283" t="s">
        <v>422</v>
      </c>
      <c r="D413" s="273"/>
      <c r="E413" s="275"/>
      <c r="F413" s="228"/>
      <c r="G413" s="228"/>
      <c r="H413" s="229"/>
      <c r="I413" s="241"/>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row>
    <row r="414" spans="1:60" ht="33.75" outlineLevel="1" x14ac:dyDescent="0.2">
      <c r="A414" s="236"/>
      <c r="B414" s="217"/>
      <c r="C414" s="283" t="s">
        <v>637</v>
      </c>
      <c r="D414" s="273"/>
      <c r="E414" s="275">
        <v>120.4447</v>
      </c>
      <c r="F414" s="228"/>
      <c r="G414" s="228"/>
      <c r="H414" s="229"/>
      <c r="I414" s="241"/>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row>
    <row r="415" spans="1:60" outlineLevel="1" x14ac:dyDescent="0.2">
      <c r="A415" s="236"/>
      <c r="B415" s="217"/>
      <c r="C415" s="283" t="s">
        <v>638</v>
      </c>
      <c r="D415" s="273"/>
      <c r="E415" s="275">
        <v>12.2774</v>
      </c>
      <c r="F415" s="228"/>
      <c r="G415" s="228"/>
      <c r="H415" s="229"/>
      <c r="I415" s="241"/>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row>
    <row r="416" spans="1:60" outlineLevel="1" x14ac:dyDescent="0.2">
      <c r="A416" s="236"/>
      <c r="B416" s="217"/>
      <c r="C416" s="283" t="s">
        <v>438</v>
      </c>
      <c r="D416" s="273"/>
      <c r="E416" s="275"/>
      <c r="F416" s="228"/>
      <c r="G416" s="228"/>
      <c r="H416" s="229"/>
      <c r="I416" s="241"/>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row>
    <row r="417" spans="1:60" outlineLevel="1" x14ac:dyDescent="0.2">
      <c r="A417" s="236"/>
      <c r="B417" s="217"/>
      <c r="C417" s="283" t="s">
        <v>639</v>
      </c>
      <c r="D417" s="273"/>
      <c r="E417" s="275">
        <v>14.4</v>
      </c>
      <c r="F417" s="228"/>
      <c r="G417" s="228"/>
      <c r="H417" s="229"/>
      <c r="I417" s="241"/>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row>
    <row r="418" spans="1:60" outlineLevel="1" x14ac:dyDescent="0.2">
      <c r="A418" s="236"/>
      <c r="B418" s="217"/>
      <c r="C418" s="283" t="s">
        <v>640</v>
      </c>
      <c r="D418" s="273"/>
      <c r="E418" s="275">
        <v>16.605599999999999</v>
      </c>
      <c r="F418" s="228"/>
      <c r="G418" s="228"/>
      <c r="H418" s="229"/>
      <c r="I418" s="241"/>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row>
    <row r="419" spans="1:60" outlineLevel="1" x14ac:dyDescent="0.2">
      <c r="A419" s="236"/>
      <c r="B419" s="217"/>
      <c r="C419" s="283" t="s">
        <v>641</v>
      </c>
      <c r="D419" s="273"/>
      <c r="E419" s="275">
        <v>24.235199999999999</v>
      </c>
      <c r="F419" s="228"/>
      <c r="G419" s="228"/>
      <c r="H419" s="229"/>
      <c r="I419" s="241"/>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row>
    <row r="420" spans="1:60" x14ac:dyDescent="0.2">
      <c r="A420" s="235" t="s">
        <v>128</v>
      </c>
      <c r="B420" s="216" t="s">
        <v>642</v>
      </c>
      <c r="C420" s="263" t="s">
        <v>643</v>
      </c>
      <c r="D420" s="218"/>
      <c r="E420" s="221"/>
      <c r="F420" s="232">
        <f>SUM(G421:G426)</f>
        <v>0</v>
      </c>
      <c r="G420" s="233"/>
      <c r="H420" s="226"/>
      <c r="I420" s="240"/>
    </row>
    <row r="421" spans="1:60" outlineLevel="1" x14ac:dyDescent="0.2">
      <c r="A421" s="236"/>
      <c r="B421" s="271" t="s">
        <v>644</v>
      </c>
      <c r="C421" s="282"/>
      <c r="D421" s="272"/>
      <c r="E421" s="274"/>
      <c r="F421" s="276"/>
      <c r="G421" s="277"/>
      <c r="H421" s="229"/>
      <c r="I421" s="241"/>
      <c r="J421" s="32"/>
      <c r="K421" s="32">
        <v>1</v>
      </c>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row>
    <row r="422" spans="1:60" outlineLevel="1" x14ac:dyDescent="0.2">
      <c r="A422" s="236">
        <v>99</v>
      </c>
      <c r="B422" s="217" t="s">
        <v>645</v>
      </c>
      <c r="C422" s="264" t="s">
        <v>646</v>
      </c>
      <c r="D422" s="219" t="s">
        <v>260</v>
      </c>
      <c r="E422" s="222">
        <v>71.5</v>
      </c>
      <c r="F422" s="227"/>
      <c r="G422" s="228">
        <f>E422*F422</f>
        <v>0</v>
      </c>
      <c r="H422" s="229" t="s">
        <v>642</v>
      </c>
      <c r="I422" s="241" t="s">
        <v>134</v>
      </c>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v>21</v>
      </c>
      <c r="AN422" s="32"/>
      <c r="AO422" s="32"/>
      <c r="AP422" s="32"/>
      <c r="AQ422" s="32"/>
      <c r="AR422" s="32"/>
      <c r="AS422" s="32"/>
      <c r="AT422" s="32"/>
      <c r="AU422" s="32"/>
      <c r="AV422" s="32"/>
      <c r="AW422" s="32"/>
      <c r="AX422" s="32"/>
      <c r="AY422" s="32"/>
      <c r="AZ422" s="32"/>
      <c r="BA422" s="32"/>
      <c r="BB422" s="32"/>
      <c r="BC422" s="32"/>
      <c r="BD422" s="32"/>
      <c r="BE422" s="32"/>
      <c r="BF422" s="32"/>
      <c r="BG422" s="32"/>
      <c r="BH422" s="32"/>
    </row>
    <row r="423" spans="1:60" outlineLevel="1" x14ac:dyDescent="0.2">
      <c r="A423" s="236"/>
      <c r="B423" s="217"/>
      <c r="C423" s="265" t="s">
        <v>647</v>
      </c>
      <c r="D423" s="220"/>
      <c r="E423" s="223"/>
      <c r="F423" s="230"/>
      <c r="G423" s="231"/>
      <c r="H423" s="229"/>
      <c r="I423" s="241"/>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210" t="str">
        <f>C423</f>
        <v>demontáž a zpětná montáž hromosvodu na střeše</v>
      </c>
      <c r="BB423" s="32"/>
      <c r="BC423" s="32"/>
      <c r="BD423" s="32"/>
      <c r="BE423" s="32"/>
      <c r="BF423" s="32"/>
      <c r="BG423" s="32"/>
      <c r="BH423" s="32"/>
    </row>
    <row r="424" spans="1:60" outlineLevel="1" x14ac:dyDescent="0.2">
      <c r="A424" s="236"/>
      <c r="B424" s="217"/>
      <c r="C424" s="283" t="s">
        <v>648</v>
      </c>
      <c r="D424" s="273"/>
      <c r="E424" s="275">
        <v>71.5</v>
      </c>
      <c r="F424" s="228"/>
      <c r="G424" s="228"/>
      <c r="H424" s="229"/>
      <c r="I424" s="241"/>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row>
    <row r="425" spans="1:60" outlineLevel="1" x14ac:dyDescent="0.2">
      <c r="A425" s="236">
        <v>100</v>
      </c>
      <c r="B425" s="217" t="s">
        <v>649</v>
      </c>
      <c r="C425" s="264" t="s">
        <v>650</v>
      </c>
      <c r="D425" s="219" t="s">
        <v>215</v>
      </c>
      <c r="E425" s="222">
        <v>3</v>
      </c>
      <c r="F425" s="227"/>
      <c r="G425" s="228">
        <f>E425*F425</f>
        <v>0</v>
      </c>
      <c r="H425" s="229" t="s">
        <v>642</v>
      </c>
      <c r="I425" s="241" t="s">
        <v>134</v>
      </c>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v>21</v>
      </c>
      <c r="AN425" s="32"/>
      <c r="AO425" s="32"/>
      <c r="AP425" s="32"/>
      <c r="AQ425" s="32"/>
      <c r="AR425" s="32"/>
      <c r="AS425" s="32"/>
      <c r="AT425" s="32"/>
      <c r="AU425" s="32"/>
      <c r="AV425" s="32"/>
      <c r="AW425" s="32"/>
      <c r="AX425" s="32"/>
      <c r="AY425" s="32"/>
      <c r="AZ425" s="32"/>
      <c r="BA425" s="32"/>
      <c r="BB425" s="32"/>
      <c r="BC425" s="32"/>
      <c r="BD425" s="32"/>
      <c r="BE425" s="32"/>
      <c r="BF425" s="32"/>
      <c r="BG425" s="32"/>
      <c r="BH425" s="32"/>
    </row>
    <row r="426" spans="1:60" ht="13.5" outlineLevel="1" thickBot="1" x14ac:dyDescent="0.25">
      <c r="A426" s="251"/>
      <c r="B426" s="252"/>
      <c r="C426" s="267" t="s">
        <v>647</v>
      </c>
      <c r="D426" s="253"/>
      <c r="E426" s="254"/>
      <c r="F426" s="255"/>
      <c r="G426" s="256"/>
      <c r="H426" s="257"/>
      <c r="I426" s="258"/>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210" t="str">
        <f>C426</f>
        <v>demontáž a zpětná montáž hromosvodu na střeše</v>
      </c>
      <c r="BB426" s="32"/>
      <c r="BC426" s="32"/>
      <c r="BD426" s="32"/>
      <c r="BE426" s="32"/>
      <c r="BF426" s="32"/>
      <c r="BG426" s="32"/>
      <c r="BH426" s="32"/>
    </row>
    <row r="427" spans="1:60" hidden="1" x14ac:dyDescent="0.2">
      <c r="C427" s="104"/>
      <c r="AK427">
        <f>SUM(AK1:AK426)</f>
        <v>0</v>
      </c>
      <c r="AL427">
        <f>SUM(AL1:AL426)</f>
        <v>0</v>
      </c>
      <c r="AN427">
        <v>15</v>
      </c>
      <c r="AO427">
        <v>21</v>
      </c>
    </row>
    <row r="428" spans="1:60" ht="13.5" hidden="1" thickBot="1" x14ac:dyDescent="0.25">
      <c r="A428" s="278"/>
      <c r="B428" s="279" t="s">
        <v>189</v>
      </c>
      <c r="C428" s="284"/>
      <c r="D428" s="280"/>
      <c r="E428" s="280"/>
      <c r="F428" s="280"/>
      <c r="G428" s="281">
        <f>F8+F17+F23+F34+F39+F54+F60+F65+F95+F102+F114+F161+F165+F270+F329+F384+F401+F420</f>
        <v>0</v>
      </c>
      <c r="AN428">
        <f>SUMIF(AM8:AM427,AN427,G8:G427)</f>
        <v>0</v>
      </c>
      <c r="AO428">
        <f>SUMIF(AM8:AM427,AO427,G8:G427)</f>
        <v>0</v>
      </c>
    </row>
  </sheetData>
  <sheetProtection algorithmName="SHA-512" hashValue="i3rrPQwswfS/0++DlXw/mGEaVvRiDZDQm7mnAY04Z73YVLTwsnn/gPMnXjcFIyheeJQFSCnynm7UDkeQEW2yuw==" saltValue="Gdy5KSNztqJlU7RAfDp5ow==" spinCount="100000" sheet="1"/>
  <mergeCells count="152">
    <mergeCell ref="C423:G423"/>
    <mergeCell ref="C426:G426"/>
    <mergeCell ref="F401:G401"/>
    <mergeCell ref="B402:G402"/>
    <mergeCell ref="B403:G403"/>
    <mergeCell ref="C405:G405"/>
    <mergeCell ref="F420:G420"/>
    <mergeCell ref="B421:G421"/>
    <mergeCell ref="F384:G384"/>
    <mergeCell ref="B385:G385"/>
    <mergeCell ref="B387:G387"/>
    <mergeCell ref="B392:G392"/>
    <mergeCell ref="B395:G395"/>
    <mergeCell ref="B396:G396"/>
    <mergeCell ref="B370:G370"/>
    <mergeCell ref="B371:G371"/>
    <mergeCell ref="C373:G373"/>
    <mergeCell ref="B375:G375"/>
    <mergeCell ref="B378:G378"/>
    <mergeCell ref="B379:G379"/>
    <mergeCell ref="C357:G357"/>
    <mergeCell ref="C361:G361"/>
    <mergeCell ref="B362:G362"/>
    <mergeCell ref="C364:G364"/>
    <mergeCell ref="B366:G366"/>
    <mergeCell ref="C368:G368"/>
    <mergeCell ref="C332:G332"/>
    <mergeCell ref="B334:G334"/>
    <mergeCell ref="C340:G340"/>
    <mergeCell ref="B349:G349"/>
    <mergeCell ref="C351:G351"/>
    <mergeCell ref="C356:G356"/>
    <mergeCell ref="B315:G315"/>
    <mergeCell ref="B316:G316"/>
    <mergeCell ref="B323:G323"/>
    <mergeCell ref="B324:G324"/>
    <mergeCell ref="F329:G329"/>
    <mergeCell ref="B330:G330"/>
    <mergeCell ref="B305:G305"/>
    <mergeCell ref="B306:G306"/>
    <mergeCell ref="B307:G307"/>
    <mergeCell ref="B310:G310"/>
    <mergeCell ref="B311:G311"/>
    <mergeCell ref="C313:G313"/>
    <mergeCell ref="B289:G289"/>
    <mergeCell ref="B292:G292"/>
    <mergeCell ref="B293:G293"/>
    <mergeCell ref="B297:G297"/>
    <mergeCell ref="B298:G298"/>
    <mergeCell ref="B302:G302"/>
    <mergeCell ref="B275:G275"/>
    <mergeCell ref="B278:G278"/>
    <mergeCell ref="B281:G281"/>
    <mergeCell ref="B284:G284"/>
    <mergeCell ref="B285:G285"/>
    <mergeCell ref="B288:G288"/>
    <mergeCell ref="B240:G240"/>
    <mergeCell ref="B247:G247"/>
    <mergeCell ref="B264:G264"/>
    <mergeCell ref="B265:G265"/>
    <mergeCell ref="F270:G270"/>
    <mergeCell ref="B271:G271"/>
    <mergeCell ref="B223:G223"/>
    <mergeCell ref="B226:G226"/>
    <mergeCell ref="B227:G227"/>
    <mergeCell ref="B228:G228"/>
    <mergeCell ref="B238:G238"/>
    <mergeCell ref="B239:G239"/>
    <mergeCell ref="C189:G189"/>
    <mergeCell ref="B193:G193"/>
    <mergeCell ref="C195:G195"/>
    <mergeCell ref="B200:G200"/>
    <mergeCell ref="B201:G201"/>
    <mergeCell ref="C203:G203"/>
    <mergeCell ref="B177:G177"/>
    <mergeCell ref="B178:G178"/>
    <mergeCell ref="B180:G180"/>
    <mergeCell ref="C182:G182"/>
    <mergeCell ref="B186:G186"/>
    <mergeCell ref="B187:G187"/>
    <mergeCell ref="F165:G165"/>
    <mergeCell ref="B166:G166"/>
    <mergeCell ref="B167:G167"/>
    <mergeCell ref="B172:G172"/>
    <mergeCell ref="B173:G173"/>
    <mergeCell ref="C175:G175"/>
    <mergeCell ref="B152:G152"/>
    <mergeCell ref="B155:G155"/>
    <mergeCell ref="B156:G156"/>
    <mergeCell ref="F161:G161"/>
    <mergeCell ref="B162:G162"/>
    <mergeCell ref="C164:G164"/>
    <mergeCell ref="B120:G120"/>
    <mergeCell ref="B127:G127"/>
    <mergeCell ref="B132:G132"/>
    <mergeCell ref="B141:G141"/>
    <mergeCell ref="B146:G146"/>
    <mergeCell ref="B151:G151"/>
    <mergeCell ref="B108:G108"/>
    <mergeCell ref="B109:G109"/>
    <mergeCell ref="F114:G114"/>
    <mergeCell ref="B115:G115"/>
    <mergeCell ref="B116:G116"/>
    <mergeCell ref="C118:G118"/>
    <mergeCell ref="B90:G90"/>
    <mergeCell ref="F95:G95"/>
    <mergeCell ref="B96:G96"/>
    <mergeCell ref="B97:G97"/>
    <mergeCell ref="F102:G102"/>
    <mergeCell ref="B103:G103"/>
    <mergeCell ref="B62:G62"/>
    <mergeCell ref="F65:G65"/>
    <mergeCell ref="B66:G66"/>
    <mergeCell ref="B67:G67"/>
    <mergeCell ref="C69:G69"/>
    <mergeCell ref="B81:G81"/>
    <mergeCell ref="F54:G54"/>
    <mergeCell ref="B55:G55"/>
    <mergeCell ref="B56:G56"/>
    <mergeCell ref="C58:G58"/>
    <mergeCell ref="F60:G60"/>
    <mergeCell ref="B61:G61"/>
    <mergeCell ref="B44:G44"/>
    <mergeCell ref="B47:G47"/>
    <mergeCell ref="B48:G48"/>
    <mergeCell ref="C50:G50"/>
    <mergeCell ref="B51:G51"/>
    <mergeCell ref="B52:G52"/>
    <mergeCell ref="B29:G29"/>
    <mergeCell ref="C31:G31"/>
    <mergeCell ref="F34:G34"/>
    <mergeCell ref="B35:G35"/>
    <mergeCell ref="F39:G39"/>
    <mergeCell ref="B40:G40"/>
    <mergeCell ref="B19:G19"/>
    <mergeCell ref="B20:G20"/>
    <mergeCell ref="F23:G23"/>
    <mergeCell ref="B24:G24"/>
    <mergeCell ref="B25:G25"/>
    <mergeCell ref="C27:G27"/>
    <mergeCell ref="B9:G9"/>
    <mergeCell ref="B10:G10"/>
    <mergeCell ref="B13:G13"/>
    <mergeCell ref="C15:G15"/>
    <mergeCell ref="F17:G17"/>
    <mergeCell ref="B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0006 Naklady</vt:lpstr>
      <vt:lpstr>Rekapitulace Objekt 01</vt:lpstr>
      <vt:lpstr>01 010106 Pol</vt:lpstr>
      <vt:lpstr>Stavba!CelkemObjekty</vt:lpstr>
      <vt:lpstr>CenaStavby</vt:lpstr>
      <vt:lpstr>Stavba!CisloStavby</vt:lpstr>
      <vt:lpstr>MenaStavby</vt:lpstr>
      <vt:lpstr>MistoStavby</vt:lpstr>
      <vt:lpstr>Stavba!NazevStavby</vt:lpstr>
      <vt:lpstr>Stavba!Objednatel</vt:lpstr>
      <vt:lpstr>'00 0006 Naklady'!Oblast_tisku</vt:lpstr>
      <vt:lpstr>'01 010106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sopatrny</cp:lastModifiedBy>
  <cp:lastPrinted>2012-06-29T07:38:16Z</cp:lastPrinted>
  <dcterms:created xsi:type="dcterms:W3CDTF">2009-04-08T07:15:50Z</dcterms:created>
  <dcterms:modified xsi:type="dcterms:W3CDTF">2019-01-10T13:27:50Z</dcterms:modified>
</cp:coreProperties>
</file>