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535" tabRatio="918" activeTab="0"/>
  </bookViews>
  <sheets>
    <sheet name="rozpočet soutěžní" sheetId="2" r:id="rId1"/>
  </sheets>
  <definedNames>
    <definedName name="_xlnm.Print_Area" localSheetId="0">'rozpočet soutěžní'!$A$1:$S$90</definedName>
  </definedNames>
  <calcPr calcId="152511"/>
</workbook>
</file>

<file path=xl/sharedStrings.xml><?xml version="1.0" encoding="utf-8"?>
<sst xmlns="http://schemas.openxmlformats.org/spreadsheetml/2006/main" count="102" uniqueCount="68">
  <si>
    <t>Stavba:</t>
  </si>
  <si>
    <t>Místo:</t>
  </si>
  <si>
    <t>Objednavatel:</t>
  </si>
  <si>
    <t>IČ:</t>
  </si>
  <si>
    <t>DIČ:</t>
  </si>
  <si>
    <t>Zhotovitel:</t>
  </si>
  <si>
    <t>Náklady z rozpočtu</t>
  </si>
  <si>
    <t>Cena bez DPH</t>
  </si>
  <si>
    <t>ze</t>
  </si>
  <si>
    <t>nulová</t>
  </si>
  <si>
    <t>Cena s DPH</t>
  </si>
  <si>
    <t>v</t>
  </si>
  <si>
    <t>CZK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</si>
  <si>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</si>
  <si>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</si>
  <si>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</si>
  <si>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</si>
  <si>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</si>
  <si>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</si>
  <si>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</si>
  <si>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</si>
  <si>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</si>
  <si>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</si>
  <si>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</si>
  <si>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</si>
  <si>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</si>
  <si>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</si>
  <si>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</si>
  <si>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</si>
  <si>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1</t>
  </si>
  <si>
    <t>K</t>
  </si>
  <si>
    <t>Pol1</t>
  </si>
  <si>
    <t>m2</t>
  </si>
  <si>
    <t>Pol2</t>
  </si>
  <si>
    <t>Očištění plochy silnice od nánosů a nečistot</t>
  </si>
  <si>
    <t>Pol4</t>
  </si>
  <si>
    <t>Pol5</t>
  </si>
  <si>
    <t>Pol6</t>
  </si>
  <si>
    <t>Pol7</t>
  </si>
  <si>
    <t>Pol8</t>
  </si>
  <si>
    <t>Pol9</t>
  </si>
  <si>
    <t>Celkové náklady za stavbu</t>
  </si>
  <si>
    <t>SPRÁVA A ÚDRŽBA SILNIC PLZEŇSKÉHO KRAJE, příspěvková organizace</t>
  </si>
  <si>
    <t>SPRÁVA A ÚDRŽBA SILNIC PLZEŇSKÉHO KRAJE, p.o.</t>
  </si>
  <si>
    <t>Pol3</t>
  </si>
  <si>
    <t>t</t>
  </si>
  <si>
    <t>kpl</t>
  </si>
  <si>
    <t>D1 - Komunikace</t>
  </si>
  <si>
    <t>Postřik živičný spojovací ze silniční emulze v množství 0,3kg/m2</t>
  </si>
  <si>
    <t>Vyrovnání povrchu krytu asfaltovým betonem ACL 16 S</t>
  </si>
  <si>
    <t>DIO</t>
  </si>
  <si>
    <t>Pol10</t>
  </si>
  <si>
    <t>Zkoušky a ostatní měření</t>
  </si>
  <si>
    <t>Asfaltový beton vrstva obrusná ACO 11 S tl. 50mm z nemodifikovaného asfaltu, včetně ošetření středové spáry a spáry napojení na stávající povrchy</t>
  </si>
  <si>
    <t>Pol11</t>
  </si>
  <si>
    <t>Zalití styčné spáry komunikace</t>
  </si>
  <si>
    <t>m</t>
  </si>
  <si>
    <t>Koterovská 162, 326 00 Plzeň</t>
  </si>
  <si>
    <t>Zafrézování začátku a konce úpravy</t>
  </si>
  <si>
    <r>
      <t xml:space="preserve">Stržení krajnic traktrovým rypadlem, šířka 0,5 m, tl. 100 mm odvoz na skládku, včetně skládkovného-neoceňovat - </t>
    </r>
    <r>
      <rPr>
        <sz val="11"/>
        <color rgb="FFFF0000"/>
        <rFont val="Calibri"/>
        <family val="2"/>
        <scheme val="minor"/>
      </rPr>
      <t>provede objednatel</t>
    </r>
  </si>
  <si>
    <r>
      <t>Dosypání krajnic vyfrézovaný materiál, šířka 0,5m , tl. 150mm-neoceňovat-</t>
    </r>
    <r>
      <rPr>
        <sz val="11"/>
        <color rgb="FFFF0000"/>
        <rFont val="Calibri"/>
        <family val="2"/>
        <scheme val="minor"/>
      </rPr>
      <t>provede objednetel</t>
    </r>
  </si>
  <si>
    <t>KRYCÍ LIST ROZPOČTU-výkaz výměr</t>
  </si>
  <si>
    <t>III/11736 Milínov - Lipnice</t>
  </si>
  <si>
    <t>III/11736 Milínov-Lipnice</t>
  </si>
  <si>
    <t>ROZPOČET D1 - III/11736 Milínov - Lipnice</t>
  </si>
  <si>
    <t>M - SILNICE a.s.</t>
  </si>
  <si>
    <t>M – SILNICE a.s.</t>
  </si>
  <si>
    <t>Husova 1697, 530 03 Pardubice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</si>
</sst>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.mm\.yyyy"/>
    <numFmt numFmtId="165" formatCode="#,##0.00;\-#,##0.00"/>
    <numFmt numFmtId="166" formatCode="0.00%;\-0.00%"/>
    <numFmt numFmtId="167" formatCode="#,##0.000;\-#,##0.000"/>
    <numFmt numFmtId="168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b/>
      <sz val="12"/>
      <color theme="1"/>
      <name val="Trebuchet M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55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8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0" fillId="2" borderId="0" xfId="0" applyFill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0" fillId="2" borderId="8" xfId="0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right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4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14" fillId="0" borderId="4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165" fontId="8" fillId="0" borderId="0" xfId="0" applyNumberFormat="1" applyFont="1" applyBorder="1" applyAlignment="1" applyProtection="1">
      <alignment horizontal="right" vertical="center"/>
      <protection/>
    </xf>
    <xf numFmtId="168" fontId="0" fillId="0" borderId="0" xfId="0" applyNumberFormat="1" applyAlignment="1" applyProtection="1">
      <alignment horizontal="left" vertical="center"/>
      <protection/>
    </xf>
    <xf numFmtId="0" fontId="0" fillId="3" borderId="20" xfId="0" applyFont="1" applyFill="1" applyBorder="1" applyAlignment="1" applyProtection="1">
      <alignment horizontal="center" vertical="center"/>
      <protection/>
    </xf>
    <xf numFmtId="0" fontId="0" fillId="3" borderId="20" xfId="0" applyFont="1" applyFill="1" applyBorder="1" applyAlignment="1" applyProtection="1">
      <alignment horizontal="center" vertical="center" wrapText="1"/>
      <protection/>
    </xf>
    <xf numFmtId="167" fontId="0" fillId="3" borderId="20" xfId="0" applyNumberFormat="1" applyFont="1" applyFill="1" applyBorder="1" applyAlignment="1" applyProtection="1">
      <alignment horizontal="right" vertical="center"/>
      <protection/>
    </xf>
    <xf numFmtId="0" fontId="0" fillId="3" borderId="21" xfId="0" applyFont="1" applyFill="1" applyBorder="1" applyAlignment="1" applyProtection="1">
      <alignment horizontal="center" vertical="center"/>
      <protection/>
    </xf>
    <xf numFmtId="0" fontId="0" fillId="3" borderId="21" xfId="0" applyFont="1" applyFill="1" applyBorder="1" applyAlignment="1" applyProtection="1">
      <alignment horizontal="center" vertical="center" wrapText="1"/>
      <protection/>
    </xf>
    <xf numFmtId="167" fontId="0" fillId="3" borderId="21" xfId="0" applyNumberFormat="1" applyFont="1" applyFill="1" applyBorder="1" applyAlignment="1" applyProtection="1">
      <alignment horizontal="right" vertical="center"/>
      <protection/>
    </xf>
    <xf numFmtId="0" fontId="0" fillId="3" borderId="20" xfId="0" applyFill="1" applyBorder="1" applyAlignment="1" applyProtection="1">
      <alignment horizontal="center" vertical="center" wrapText="1"/>
      <protection/>
    </xf>
    <xf numFmtId="0" fontId="0" fillId="3" borderId="20" xfId="0" applyFill="1" applyBorder="1" applyAlignment="1" applyProtection="1">
      <alignment horizontal="center" vertical="center"/>
      <protection/>
    </xf>
    <xf numFmtId="49" fontId="0" fillId="3" borderId="21" xfId="0" applyNumberFormat="1" applyFill="1" applyBorder="1" applyAlignment="1" applyProtection="1">
      <alignment horizontal="left" vertical="center" wrapText="1"/>
      <protection/>
    </xf>
    <xf numFmtId="49" fontId="0" fillId="3" borderId="20" xfId="0" applyNumberFormat="1" applyFill="1" applyBorder="1" applyAlignment="1" applyProtection="1">
      <alignment horizontal="left" vertical="center" wrapText="1"/>
      <protection/>
    </xf>
    <xf numFmtId="49" fontId="0" fillId="3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/>
      <protection/>
    </xf>
    <xf numFmtId="49" fontId="0" fillId="3" borderId="20" xfId="0" applyNumberForma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49" fontId="0" fillId="3" borderId="20" xfId="0" applyNumberForma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 wrapText="1"/>
      <protection/>
    </xf>
    <xf numFmtId="164" fontId="5" fillId="0" borderId="0" xfId="0" applyNumberFormat="1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168" fontId="6" fillId="0" borderId="0" xfId="0" applyNumberFormat="1" applyFont="1" applyAlignment="1" applyProtection="1">
      <alignment horizontal="right" vertical="center"/>
      <protection/>
    </xf>
    <xf numFmtId="168" fontId="8" fillId="0" borderId="14" xfId="0" applyNumberFormat="1" applyFont="1" applyBorder="1" applyAlignment="1" applyProtection="1">
      <alignment horizontal="right" vertical="center"/>
      <protection/>
    </xf>
    <xf numFmtId="165" fontId="9" fillId="0" borderId="0" xfId="0" applyNumberFormat="1" applyFont="1" applyAlignment="1" applyProtection="1">
      <alignment horizontal="right" vertical="center"/>
      <protection/>
    </xf>
    <xf numFmtId="165" fontId="4" fillId="2" borderId="8" xfId="0" applyNumberFormat="1" applyFont="1" applyFill="1" applyBorder="1" applyAlignment="1" applyProtection="1">
      <alignment horizontal="right" vertical="center"/>
      <protection/>
    </xf>
    <xf numFmtId="165" fontId="4" fillId="2" borderId="23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165" fontId="12" fillId="0" borderId="0" xfId="0" applyNumberFormat="1" applyFont="1" applyAlignment="1" applyProtection="1">
      <alignment horizontal="righ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165" fontId="12" fillId="2" borderId="0" xfId="0" applyNumberFormat="1" applyFont="1" applyFill="1" applyAlignment="1" applyProtection="1">
      <alignment horizontal="right" vertical="center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0" fillId="2" borderId="22" xfId="0" applyFill="1" applyBorder="1" applyAlignment="1" applyProtection="1">
      <alignment horizontal="center" vertical="center" wrapText="1"/>
      <protection/>
    </xf>
    <xf numFmtId="0" fontId="0" fillId="2" borderId="24" xfId="0" applyFill="1" applyBorder="1" applyAlignment="1" applyProtection="1">
      <alignment horizontal="center" vertical="center" wrapText="1"/>
      <protection/>
    </xf>
    <xf numFmtId="165" fontId="12" fillId="0" borderId="0" xfId="0" applyNumberFormat="1" applyFont="1" applyAlignment="1" applyProtection="1">
      <alignment horizontal="right"/>
      <protection/>
    </xf>
    <xf numFmtId="165" fontId="13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49" fontId="0" fillId="3" borderId="20" xfId="0" applyNumberFormat="1" applyFill="1" applyBorder="1" applyAlignment="1" applyProtection="1">
      <alignment horizontal="left" vertical="center" wrapText="1"/>
      <protection/>
    </xf>
    <xf numFmtId="165" fontId="0" fillId="3" borderId="20" xfId="0" applyNumberFormat="1" applyFont="1" applyFill="1" applyBorder="1" applyAlignment="1" applyProtection="1">
      <alignment horizontal="right" vertical="center"/>
      <protection/>
    </xf>
    <xf numFmtId="0" fontId="0" fillId="3" borderId="20" xfId="0" applyFill="1" applyBorder="1" applyAlignment="1" applyProtection="1">
      <alignment horizontal="left" vertical="center"/>
      <protection/>
    </xf>
    <xf numFmtId="165" fontId="0" fillId="0" borderId="20" xfId="0" applyNumberFormat="1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left" vertical="center"/>
      <protection/>
    </xf>
    <xf numFmtId="49" fontId="0" fillId="3" borderId="19" xfId="0" applyNumberFormat="1" applyFill="1" applyBorder="1" applyAlignment="1" applyProtection="1">
      <alignment horizontal="left" vertical="center" wrapText="1"/>
      <protection/>
    </xf>
    <xf numFmtId="0" fontId="0" fillId="0" borderId="2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165" fontId="0" fillId="3" borderId="19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 vertical="center"/>
    </xf>
    <xf numFmtId="165" fontId="0" fillId="0" borderId="19" xfId="0" applyNumberFormat="1" applyFont="1" applyBorder="1" applyAlignment="1" applyProtection="1">
      <alignment horizontal="right" vertical="center"/>
      <protection/>
    </xf>
    <xf numFmtId="0" fontId="0" fillId="0" borderId="22" xfId="0" applyBorder="1" applyAlignment="1">
      <alignment vertical="center"/>
    </xf>
    <xf numFmtId="49" fontId="0" fillId="3" borderId="20" xfId="0" applyNumberFormat="1" applyFont="1" applyFill="1" applyBorder="1" applyAlignment="1" applyProtection="1">
      <alignment horizontal="left" vertical="center" wrapText="1"/>
      <protection/>
    </xf>
    <xf numFmtId="49" fontId="0" fillId="3" borderId="20" xfId="0" applyNumberFormat="1" applyFill="1" applyBorder="1" applyAlignment="1" applyProtection="1">
      <alignment horizontal="left" vertical="top" wrapText="1"/>
      <protection/>
    </xf>
    <xf numFmtId="49" fontId="0" fillId="3" borderId="21" xfId="0" applyNumberFormat="1" applyFont="1" applyFill="1" applyBorder="1" applyAlignment="1" applyProtection="1">
      <alignment horizontal="left" vertical="top" wrapText="1"/>
      <protection/>
    </xf>
    <xf numFmtId="49" fontId="0" fillId="3" borderId="21" xfId="0" applyNumberFormat="1" applyFill="1" applyBorder="1" applyAlignment="1" applyProtection="1">
      <alignment horizontal="left" vertical="top" wrapText="1"/>
      <protection/>
    </xf>
    <xf numFmtId="165" fontId="0" fillId="3" borderId="21" xfId="0" applyNumberFormat="1" applyFont="1" applyFill="1" applyBorder="1" applyAlignment="1" applyProtection="1">
      <alignment horizontal="right" vertical="center"/>
      <protection/>
    </xf>
    <xf numFmtId="0" fontId="0" fillId="3" borderId="21" xfId="0" applyFill="1" applyBorder="1" applyAlignment="1" applyProtection="1">
      <alignment horizontal="left" vertical="center"/>
      <protection/>
    </xf>
    <xf numFmtId="165" fontId="0" fillId="0" borderId="21" xfId="0" applyNumberFormat="1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left" vertical="center"/>
      <protection/>
    </xf>
    <xf numFmtId="49" fontId="16" fillId="3" borderId="19" xfId="0" applyNumberFormat="1" applyFont="1" applyFill="1" applyBorder="1" applyAlignment="1" applyProtection="1">
      <alignment horizontal="left" vertical="center" wrapText="1"/>
      <protection/>
    </xf>
    <xf numFmtId="49" fontId="16" fillId="3" borderId="22" xfId="0" applyNumberFormat="1" applyFont="1" applyFill="1" applyBorder="1" applyAlignment="1" applyProtection="1">
      <alignment horizontal="left" vertical="center" wrapText="1"/>
      <protection/>
    </xf>
    <xf numFmtId="49" fontId="16" fillId="3" borderId="24" xfId="0" applyNumberFormat="1" applyFont="1" applyFill="1" applyBorder="1" applyAlignment="1" applyProtection="1">
      <alignment horizontal="left" vertical="center" wrapText="1"/>
      <protection/>
    </xf>
    <xf numFmtId="0" fontId="0" fillId="3" borderId="19" xfId="0" applyFill="1" applyBorder="1" applyAlignment="1" applyProtection="1">
      <alignment horizontal="right" vertical="center"/>
      <protection/>
    </xf>
    <xf numFmtId="0" fontId="0" fillId="0" borderId="24" xfId="0" applyBorder="1" applyAlignment="1">
      <alignment horizontal="right" vertical="center"/>
    </xf>
    <xf numFmtId="49" fontId="0" fillId="3" borderId="20" xfId="0" applyNumberFormat="1" applyFont="1" applyFill="1" applyBorder="1" applyAlignment="1" applyProtection="1">
      <alignment horizontal="left" vertical="top" wrapText="1"/>
      <protection/>
    </xf>
    <xf numFmtId="14" fontId="0" fillId="0" borderId="14" xfId="0" applyNumberForma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88"/>
  <sheetViews>
    <sheetView tabSelected="1" view="pageBreakPreview" zoomScaleSheetLayoutView="100" workbookViewId="0" topLeftCell="C1">
      <selection activeCell="L40" sqref="L40"/>
    </sheetView>
  </sheetViews>
  <sheetFormatPr defaultColWidth="9.140625" defaultRowHeight="15"/>
  <cols>
    <col min="1" max="1" width="2.7109375" style="0" customWidth="1"/>
    <col min="9" max="9" width="57.421875" style="0" customWidth="1"/>
    <col min="11" max="11" width="10.28125" style="0" bestFit="1" customWidth="1"/>
    <col min="19" max="19" width="3.421875" style="0" customWidth="1"/>
  </cols>
  <sheetData>
    <row r="2" spans="2:18" ht="22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37.5" customHeight="1">
      <c r="B3" s="4"/>
      <c r="C3" s="74" t="s">
        <v>61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5"/>
    </row>
    <row r="4" spans="2:18" ht="7.5" customHeight="1"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2:18" ht="18" customHeight="1">
      <c r="B5" s="4"/>
      <c r="C5" s="6"/>
      <c r="D5" s="7" t="s">
        <v>0</v>
      </c>
      <c r="E5" s="6"/>
      <c r="F5" s="75" t="s">
        <v>62</v>
      </c>
      <c r="G5" s="75"/>
      <c r="H5" s="75"/>
      <c r="I5" s="75"/>
      <c r="J5" s="75"/>
      <c r="K5" s="75"/>
      <c r="L5" s="75"/>
      <c r="M5" s="75"/>
      <c r="N5" s="75"/>
      <c r="O5" s="75"/>
      <c r="P5" s="75"/>
      <c r="Q5" s="6"/>
      <c r="R5" s="5"/>
    </row>
    <row r="6" spans="2:18" ht="18">
      <c r="B6" s="8"/>
      <c r="C6" s="66"/>
      <c r="D6" s="9"/>
      <c r="E6" s="66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66"/>
      <c r="R6" s="10"/>
    </row>
    <row r="7" spans="2:18" ht="15">
      <c r="B7" s="8"/>
      <c r="C7" s="66"/>
      <c r="D7" s="7"/>
      <c r="E7" s="66"/>
      <c r="F7" s="67"/>
      <c r="G7" s="66"/>
      <c r="H7" s="66"/>
      <c r="I7" s="66"/>
      <c r="J7" s="66"/>
      <c r="K7" s="66"/>
      <c r="L7" s="66"/>
      <c r="M7" s="7"/>
      <c r="N7" s="66"/>
      <c r="O7" s="67"/>
      <c r="P7" s="66"/>
      <c r="Q7" s="66"/>
      <c r="R7" s="10"/>
    </row>
    <row r="8" spans="2:18" ht="15">
      <c r="B8" s="8"/>
      <c r="C8" s="66"/>
      <c r="D8" s="7" t="s">
        <v>1</v>
      </c>
      <c r="E8" s="66"/>
      <c r="F8" s="71" t="s">
        <v>63</v>
      </c>
      <c r="G8" s="66"/>
      <c r="H8" s="66"/>
      <c r="I8" s="66"/>
      <c r="J8" s="66"/>
      <c r="K8" s="66"/>
      <c r="L8" s="66"/>
      <c r="M8" s="7"/>
      <c r="N8" s="66"/>
      <c r="O8" s="76"/>
      <c r="P8" s="76"/>
      <c r="Q8" s="66"/>
      <c r="R8" s="10"/>
    </row>
    <row r="9" spans="2:18" ht="15">
      <c r="B9" s="8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10"/>
    </row>
    <row r="10" spans="2:18" ht="15">
      <c r="B10" s="8"/>
      <c r="C10" s="66"/>
      <c r="D10" s="7" t="s">
        <v>2</v>
      </c>
      <c r="E10" s="66"/>
      <c r="F10" s="66" t="s">
        <v>42</v>
      </c>
      <c r="G10" s="66"/>
      <c r="H10" s="66"/>
      <c r="I10" s="66"/>
      <c r="J10" s="66"/>
      <c r="K10" s="66"/>
      <c r="L10" s="66"/>
      <c r="M10" s="7" t="s">
        <v>3</v>
      </c>
      <c r="N10" s="66"/>
      <c r="O10" s="73">
        <v>72053119</v>
      </c>
      <c r="P10" s="73"/>
      <c r="Q10" s="66"/>
      <c r="R10" s="10"/>
    </row>
    <row r="11" spans="2:18" ht="15">
      <c r="B11" s="8"/>
      <c r="C11" s="66"/>
      <c r="D11" s="66"/>
      <c r="E11" s="67"/>
      <c r="F11" s="66" t="s">
        <v>57</v>
      </c>
      <c r="G11" s="66"/>
      <c r="H11" s="66"/>
      <c r="I11" s="66"/>
      <c r="J11" s="66"/>
      <c r="K11" s="66"/>
      <c r="L11" s="66"/>
      <c r="M11" s="7"/>
      <c r="N11" s="66"/>
      <c r="O11" s="73"/>
      <c r="P11" s="73"/>
      <c r="Q11" s="66"/>
      <c r="R11" s="10"/>
    </row>
    <row r="12" spans="2:18" ht="15">
      <c r="B12" s="8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10"/>
    </row>
    <row r="13" spans="2:18" ht="15">
      <c r="B13" s="8"/>
      <c r="C13" s="66"/>
      <c r="D13" s="7" t="s">
        <v>5</v>
      </c>
      <c r="E13" s="66"/>
      <c r="F13" s="66" t="s">
        <v>66</v>
      </c>
      <c r="G13" s="66"/>
      <c r="H13" s="66"/>
      <c r="I13" s="66"/>
      <c r="J13" s="66"/>
      <c r="K13" s="66"/>
      <c r="L13" s="66"/>
      <c r="M13" s="7" t="s">
        <v>3</v>
      </c>
      <c r="N13" s="66"/>
      <c r="O13" s="73">
        <v>42196868</v>
      </c>
      <c r="P13" s="73"/>
      <c r="Q13" s="66"/>
      <c r="R13" s="10"/>
    </row>
    <row r="14" spans="2:18" ht="15">
      <c r="B14" s="8"/>
      <c r="C14" s="66"/>
      <c r="D14" s="66"/>
      <c r="E14" s="67"/>
      <c r="F14" s="66" t="s">
        <v>67</v>
      </c>
      <c r="G14" s="66"/>
      <c r="H14" s="66"/>
      <c r="I14" s="66"/>
      <c r="J14" s="66"/>
      <c r="K14" s="66"/>
      <c r="L14" s="66"/>
      <c r="M14" s="7" t="s">
        <v>4</v>
      </c>
      <c r="N14" s="66"/>
      <c r="O14" s="73"/>
      <c r="P14" s="73"/>
      <c r="Q14" s="66"/>
      <c r="R14" s="10"/>
    </row>
    <row r="15" spans="2:18" ht="15">
      <c r="B15" s="8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10"/>
    </row>
    <row r="16" spans="2:18" ht="15">
      <c r="B16" s="8"/>
      <c r="C16" s="66"/>
      <c r="D16" s="7"/>
      <c r="E16" s="66"/>
      <c r="F16" s="66"/>
      <c r="G16" s="66"/>
      <c r="H16" s="66"/>
      <c r="I16" s="66"/>
      <c r="J16" s="66"/>
      <c r="K16" s="66"/>
      <c r="L16" s="66"/>
      <c r="M16" s="7"/>
      <c r="N16" s="66"/>
      <c r="O16" s="73"/>
      <c r="P16" s="73"/>
      <c r="Q16" s="66"/>
      <c r="R16" s="10"/>
    </row>
    <row r="17" spans="2:18" ht="15">
      <c r="B17" s="8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10"/>
    </row>
    <row r="18" spans="2:18" ht="15">
      <c r="B18" s="8"/>
      <c r="C18" s="66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66"/>
      <c r="R18" s="10"/>
    </row>
    <row r="19" spans="2:22" ht="15">
      <c r="B19" s="8"/>
      <c r="C19" s="66"/>
      <c r="D19" s="12" t="s">
        <v>6</v>
      </c>
      <c r="E19" s="66"/>
      <c r="F19" s="66"/>
      <c r="G19" s="66"/>
      <c r="H19" s="66"/>
      <c r="I19" s="66"/>
      <c r="J19" s="66"/>
      <c r="K19" s="66"/>
      <c r="L19" s="66"/>
      <c r="M19" s="78">
        <f>N58</f>
        <v>3808714</v>
      </c>
      <c r="N19" s="78"/>
      <c r="O19" s="78"/>
      <c r="P19" s="78"/>
      <c r="Q19" s="66"/>
      <c r="R19" s="10"/>
      <c r="U19" s="78"/>
      <c r="V19" s="78"/>
    </row>
    <row r="20" spans="2:18" ht="15">
      <c r="B20" s="8"/>
      <c r="C20" s="66"/>
      <c r="D20" s="13"/>
      <c r="E20" s="66"/>
      <c r="F20" s="66"/>
      <c r="G20" s="66"/>
      <c r="H20" s="66"/>
      <c r="I20" s="66"/>
      <c r="J20" s="66"/>
      <c r="K20" s="66"/>
      <c r="L20" s="66"/>
      <c r="M20" s="78"/>
      <c r="N20" s="78"/>
      <c r="O20" s="78"/>
      <c r="P20" s="78"/>
      <c r="Q20" s="66"/>
      <c r="R20" s="10"/>
    </row>
    <row r="21" spans="2:18" ht="15">
      <c r="B21" s="8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54"/>
      <c r="N21" s="54"/>
      <c r="O21" s="54"/>
      <c r="P21" s="54"/>
      <c r="Q21" s="66"/>
      <c r="R21" s="10"/>
    </row>
    <row r="22" spans="2:18" ht="15">
      <c r="B22" s="8"/>
      <c r="C22" s="66"/>
      <c r="D22" s="14" t="s">
        <v>7</v>
      </c>
      <c r="E22" s="66"/>
      <c r="F22" s="66"/>
      <c r="G22" s="66"/>
      <c r="H22" s="66"/>
      <c r="I22" s="66"/>
      <c r="J22" s="66"/>
      <c r="K22" s="66"/>
      <c r="L22" s="66"/>
      <c r="M22" s="79">
        <f>M19</f>
        <v>3808714</v>
      </c>
      <c r="N22" s="79"/>
      <c r="O22" s="79"/>
      <c r="P22" s="79"/>
      <c r="Q22" s="66"/>
      <c r="R22" s="10"/>
    </row>
    <row r="23" spans="2:18" ht="15">
      <c r="B23" s="8"/>
      <c r="C23" s="66"/>
      <c r="D23" s="14"/>
      <c r="E23" s="66"/>
      <c r="F23" s="66"/>
      <c r="G23" s="66"/>
      <c r="H23" s="66"/>
      <c r="I23" s="66"/>
      <c r="J23" s="66"/>
      <c r="K23" s="66"/>
      <c r="L23" s="66"/>
      <c r="M23" s="53"/>
      <c r="N23" s="53"/>
      <c r="O23" s="53"/>
      <c r="P23" s="53"/>
      <c r="Q23" s="66"/>
      <c r="R23" s="10"/>
    </row>
    <row r="24" spans="2:18" ht="15">
      <c r="B24" s="8"/>
      <c r="C24" s="66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66"/>
      <c r="R24" s="10"/>
    </row>
    <row r="25" spans="2:18" ht="15" customHeight="1" hidden="1">
      <c r="B25" s="8"/>
      <c r="C25" s="66"/>
      <c r="D25" s="66"/>
      <c r="E25" s="15" t="s">
        <v>9</v>
      </c>
      <c r="F25" s="16">
        <v>0</v>
      </c>
      <c r="G25" s="17" t="s">
        <v>8</v>
      </c>
      <c r="H25" s="80">
        <f>ROUND((SUM($BJ$60:$BJ$60)+SUM($BJ$78:$BJ$89)),2)</f>
        <v>0</v>
      </c>
      <c r="I25" s="80"/>
      <c r="J25" s="80"/>
      <c r="K25" s="66"/>
      <c r="L25" s="66"/>
      <c r="M25" s="80">
        <v>0</v>
      </c>
      <c r="N25" s="80"/>
      <c r="O25" s="80"/>
      <c r="P25" s="80"/>
      <c r="Q25" s="66"/>
      <c r="R25" s="10"/>
    </row>
    <row r="26" spans="2:18" ht="15" customHeight="1" hidden="1">
      <c r="B26" s="8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10"/>
    </row>
    <row r="27" spans="2:18" ht="18" customHeight="1" hidden="1">
      <c r="B27" s="8"/>
      <c r="C27" s="18"/>
      <c r="D27" s="19" t="s">
        <v>10</v>
      </c>
      <c r="E27" s="20"/>
      <c r="F27" s="20"/>
      <c r="G27" s="21" t="s">
        <v>11</v>
      </c>
      <c r="H27" s="22" t="s">
        <v>12</v>
      </c>
      <c r="I27" s="20"/>
      <c r="J27" s="20"/>
      <c r="K27" s="20"/>
      <c r="L27" s="81">
        <f>SUM($N$25:$N$27)</f>
        <v>0</v>
      </c>
      <c r="M27" s="81"/>
      <c r="N27" s="81"/>
      <c r="O27" s="81"/>
      <c r="P27" s="82"/>
      <c r="Q27" s="18"/>
      <c r="R27" s="10"/>
    </row>
    <row r="28" spans="2:18" ht="7.5" customHeight="1">
      <c r="B28" s="8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10"/>
    </row>
    <row r="29" spans="2:18" ht="14.25" customHeight="1"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5"/>
    </row>
    <row r="30" spans="2:18" ht="15.75" customHeight="1">
      <c r="B30" s="8"/>
      <c r="C30" s="66"/>
      <c r="D30" s="23" t="s">
        <v>15</v>
      </c>
      <c r="E30" s="11"/>
      <c r="F30" s="11"/>
      <c r="G30" s="11"/>
      <c r="H30" s="24"/>
      <c r="I30" s="66"/>
      <c r="J30" s="23" t="s">
        <v>16</v>
      </c>
      <c r="K30" s="11"/>
      <c r="L30" s="11"/>
      <c r="M30" s="11"/>
      <c r="N30" s="11"/>
      <c r="O30" s="11"/>
      <c r="P30" s="24"/>
      <c r="Q30" s="66"/>
      <c r="R30" s="10"/>
    </row>
    <row r="31" spans="2:18" ht="14.25" customHeight="1">
      <c r="B31" s="4"/>
      <c r="C31" s="6"/>
      <c r="D31" s="25"/>
      <c r="E31" s="6"/>
      <c r="F31" s="6"/>
      <c r="G31" s="6"/>
      <c r="H31" s="26"/>
      <c r="I31" s="6"/>
      <c r="J31" s="25"/>
      <c r="K31" s="6"/>
      <c r="L31" s="6"/>
      <c r="M31" s="6"/>
      <c r="N31" s="6"/>
      <c r="O31" s="6"/>
      <c r="P31" s="26"/>
      <c r="Q31" s="6"/>
      <c r="R31" s="5"/>
    </row>
    <row r="32" spans="2:18" ht="15.75" customHeight="1">
      <c r="B32" s="4"/>
      <c r="C32" s="6"/>
      <c r="D32" s="25"/>
      <c r="E32" s="6"/>
      <c r="F32" s="6"/>
      <c r="G32" s="6"/>
      <c r="H32" s="26"/>
      <c r="I32" s="6"/>
      <c r="J32" s="25"/>
      <c r="K32" s="6"/>
      <c r="L32" s="6"/>
      <c r="M32" s="6"/>
      <c r="N32" s="6"/>
      <c r="O32" s="6"/>
      <c r="P32" s="26"/>
      <c r="Q32" s="6"/>
      <c r="R32" s="5"/>
    </row>
    <row r="33" spans="2:18" ht="14.25" customHeight="1">
      <c r="B33" s="4"/>
      <c r="C33" s="6"/>
      <c r="D33" s="25"/>
      <c r="E33" s="6"/>
      <c r="F33" s="6"/>
      <c r="G33" s="6"/>
      <c r="H33" s="26"/>
      <c r="I33" s="6"/>
      <c r="J33" s="25"/>
      <c r="K33" s="6"/>
      <c r="L33" s="6"/>
      <c r="M33" s="6"/>
      <c r="N33" s="6"/>
      <c r="O33" s="6"/>
      <c r="P33" s="26"/>
      <c r="Q33" s="6"/>
      <c r="R33" s="5"/>
    </row>
    <row r="34" spans="2:18" ht="14.25" customHeight="1">
      <c r="B34" s="4"/>
      <c r="C34" s="6"/>
      <c r="D34" s="25"/>
      <c r="E34" s="6"/>
      <c r="F34" s="6"/>
      <c r="G34" s="6"/>
      <c r="H34" s="26"/>
      <c r="I34" s="6"/>
      <c r="J34" s="25"/>
      <c r="K34" s="6"/>
      <c r="L34" s="6"/>
      <c r="M34" s="6"/>
      <c r="N34" s="6"/>
      <c r="O34" s="6"/>
      <c r="P34" s="26"/>
      <c r="Q34" s="6"/>
      <c r="R34" s="5"/>
    </row>
    <row r="35" spans="2:18" ht="14.25" customHeight="1">
      <c r="B35" s="4"/>
      <c r="C35" s="6"/>
      <c r="D35" s="25"/>
      <c r="E35" s="6"/>
      <c r="F35" s="6"/>
      <c r="G35" s="6"/>
      <c r="H35" s="26"/>
      <c r="I35" s="6"/>
      <c r="J35" s="25"/>
      <c r="K35" s="6"/>
      <c r="L35" s="6"/>
      <c r="M35" s="6"/>
      <c r="N35" s="6"/>
      <c r="O35" s="6"/>
      <c r="P35" s="26"/>
      <c r="Q35" s="6"/>
      <c r="R35" s="5"/>
    </row>
    <row r="36" spans="2:18" ht="14.25" customHeight="1">
      <c r="B36" s="4"/>
      <c r="C36" s="6"/>
      <c r="D36" s="25"/>
      <c r="E36" s="6"/>
      <c r="F36" s="6"/>
      <c r="G36" s="6"/>
      <c r="H36" s="26"/>
      <c r="I36" s="6"/>
      <c r="J36" s="25"/>
      <c r="K36" s="6"/>
      <c r="L36" s="6"/>
      <c r="M36" s="6"/>
      <c r="N36" s="6"/>
      <c r="O36" s="6"/>
      <c r="P36" s="26"/>
      <c r="Q36" s="6"/>
      <c r="R36" s="5"/>
    </row>
    <row r="37" spans="2:18" ht="14.25" customHeight="1">
      <c r="B37" s="4"/>
      <c r="C37" s="6"/>
      <c r="D37" s="25"/>
      <c r="E37" s="6"/>
      <c r="F37" s="6"/>
      <c r="G37" s="6"/>
      <c r="H37" s="26"/>
      <c r="I37" s="6"/>
      <c r="J37" s="25"/>
      <c r="K37" s="6"/>
      <c r="L37" s="6"/>
      <c r="M37" s="6"/>
      <c r="N37" s="6"/>
      <c r="O37" s="6"/>
      <c r="P37" s="26"/>
      <c r="Q37" s="6"/>
      <c r="R37" s="5"/>
    </row>
    <row r="38" spans="2:18" ht="14.25" customHeight="1">
      <c r="B38" s="4"/>
      <c r="C38" s="6"/>
      <c r="D38" s="25"/>
      <c r="E38" s="6"/>
      <c r="F38" s="6"/>
      <c r="G38" s="6"/>
      <c r="H38" s="26"/>
      <c r="I38" s="6"/>
      <c r="J38" s="25"/>
      <c r="K38" s="6"/>
      <c r="L38" s="6"/>
      <c r="M38" s="6"/>
      <c r="N38" s="6"/>
      <c r="O38" s="6"/>
      <c r="P38" s="26"/>
      <c r="Q38" s="6"/>
      <c r="R38" s="5"/>
    </row>
    <row r="39" spans="2:18" ht="14.25" customHeight="1">
      <c r="B39" s="8"/>
      <c r="C39" s="66"/>
      <c r="D39" s="27" t="s">
        <v>13</v>
      </c>
      <c r="E39" s="28"/>
      <c r="F39" s="28"/>
      <c r="G39" s="29" t="s">
        <v>14</v>
      </c>
      <c r="H39" s="30"/>
      <c r="I39" s="66"/>
      <c r="J39" s="27" t="s">
        <v>13</v>
      </c>
      <c r="K39" s="28"/>
      <c r="L39" s="121">
        <v>43376</v>
      </c>
      <c r="M39" s="28"/>
      <c r="N39" s="29" t="s">
        <v>14</v>
      </c>
      <c r="O39" s="28"/>
      <c r="P39" s="30"/>
      <c r="Q39" s="66"/>
      <c r="R39" s="10"/>
    </row>
    <row r="40" spans="2:18" ht="14.2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5" spans="2:18" ht="14.25" customHeight="1"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6"/>
    </row>
    <row r="46" spans="2:18" ht="21">
      <c r="B46" s="8"/>
      <c r="C46" s="74" t="s">
        <v>17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10"/>
    </row>
    <row r="47" spans="2:18" ht="37.5" customHeight="1">
      <c r="B47" s="8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10"/>
    </row>
    <row r="48" spans="2:18" ht="15" customHeight="1">
      <c r="B48" s="8"/>
      <c r="C48" s="7" t="s">
        <v>0</v>
      </c>
      <c r="D48" s="66"/>
      <c r="E48" s="66"/>
      <c r="F48" s="83" t="str">
        <f>F5</f>
        <v>III/11736 Milínov - Lipnice</v>
      </c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66"/>
      <c r="R48" s="10"/>
    </row>
    <row r="49" spans="2:18" ht="18">
      <c r="B49" s="8"/>
      <c r="C49" s="37"/>
      <c r="D49" s="66"/>
      <c r="E49" s="66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66"/>
      <c r="R49" s="10"/>
    </row>
    <row r="50" spans="2:18" ht="37.5" customHeight="1">
      <c r="B50" s="8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10"/>
    </row>
    <row r="51" spans="2:18" ht="15">
      <c r="B51" s="8"/>
      <c r="C51" s="7" t="s">
        <v>1</v>
      </c>
      <c r="D51" s="66"/>
      <c r="E51" s="66"/>
      <c r="F51" s="67" t="str">
        <f>F8</f>
        <v>III/11736 Milínov-Lipnice</v>
      </c>
      <c r="G51" s="66"/>
      <c r="H51" s="66"/>
      <c r="I51" s="66"/>
      <c r="J51" s="66"/>
      <c r="K51" s="7"/>
      <c r="L51" s="66"/>
      <c r="M51" s="76"/>
      <c r="N51" s="76"/>
      <c r="O51" s="76"/>
      <c r="P51" s="76"/>
      <c r="Q51" s="66"/>
      <c r="R51" s="10"/>
    </row>
    <row r="52" spans="2:18" ht="18.75" customHeight="1">
      <c r="B52" s="8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10"/>
    </row>
    <row r="53" spans="2:18" ht="15">
      <c r="B53" s="8"/>
      <c r="C53" s="7" t="s">
        <v>2</v>
      </c>
      <c r="D53" s="66"/>
      <c r="E53" s="66"/>
      <c r="F53" s="52" t="s">
        <v>43</v>
      </c>
      <c r="G53" s="66"/>
      <c r="H53" s="66"/>
      <c r="I53" s="66"/>
      <c r="J53" s="66"/>
      <c r="K53" s="7" t="s">
        <v>5</v>
      </c>
      <c r="L53" s="66"/>
      <c r="M53" s="73"/>
      <c r="N53" s="73"/>
      <c r="O53" s="73"/>
      <c r="P53" s="73"/>
      <c r="Q53" s="73"/>
      <c r="R53" s="10"/>
    </row>
    <row r="54" spans="2:18" ht="15">
      <c r="B54" s="8"/>
      <c r="D54" s="66"/>
      <c r="E54" s="66"/>
      <c r="F54" s="67" t="s">
        <v>57</v>
      </c>
      <c r="G54" s="66"/>
      <c r="H54" s="66"/>
      <c r="I54" s="66"/>
      <c r="J54" s="66"/>
      <c r="K54" s="7"/>
      <c r="L54" s="66"/>
      <c r="M54" s="73"/>
      <c r="N54" s="73"/>
      <c r="O54" s="73"/>
      <c r="P54" s="73"/>
      <c r="Q54" s="73"/>
      <c r="R54" s="10"/>
    </row>
    <row r="55" spans="2:18" ht="15">
      <c r="B55" s="8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10"/>
    </row>
    <row r="56" spans="2:18" ht="11.25" customHeight="1">
      <c r="B56" s="8"/>
      <c r="C56" s="85" t="s">
        <v>18</v>
      </c>
      <c r="D56" s="85"/>
      <c r="E56" s="85"/>
      <c r="F56" s="85"/>
      <c r="G56" s="85"/>
      <c r="H56" s="18"/>
      <c r="I56" s="18"/>
      <c r="J56" s="18"/>
      <c r="K56" s="18"/>
      <c r="L56" s="18"/>
      <c r="M56" s="18"/>
      <c r="N56" s="85" t="s">
        <v>19</v>
      </c>
      <c r="O56" s="85"/>
      <c r="P56" s="85"/>
      <c r="Q56" s="85"/>
      <c r="R56" s="10"/>
    </row>
    <row r="57" spans="2:18" ht="30" customHeight="1">
      <c r="B57" s="8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10"/>
    </row>
    <row r="58" spans="2:18" ht="15.75" customHeight="1">
      <c r="B58" s="8"/>
      <c r="C58" s="38" t="s">
        <v>20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86">
        <f>N59</f>
        <v>3808714</v>
      </c>
      <c r="O58" s="86"/>
      <c r="P58" s="86"/>
      <c r="Q58" s="86"/>
      <c r="R58" s="10"/>
    </row>
    <row r="59" spans="2:18" ht="28.5" customHeight="1">
      <c r="B59" s="39"/>
      <c r="C59" s="40"/>
      <c r="D59" s="40" t="s">
        <v>47</v>
      </c>
      <c r="E59" s="40"/>
      <c r="F59" s="40"/>
      <c r="G59" s="40"/>
      <c r="H59" s="40"/>
      <c r="I59" s="40"/>
      <c r="J59" s="40"/>
      <c r="K59" s="40"/>
      <c r="L59" s="40"/>
      <c r="M59" s="40"/>
      <c r="N59" s="87">
        <f>N77</f>
        <v>3808714</v>
      </c>
      <c r="O59" s="87"/>
      <c r="P59" s="87"/>
      <c r="Q59" s="87"/>
      <c r="R59" s="41"/>
    </row>
    <row r="60" spans="2:18" ht="18.75" customHeight="1">
      <c r="B60" s="8"/>
      <c r="C60" s="42" t="s">
        <v>41</v>
      </c>
      <c r="D60" s="18"/>
      <c r="E60" s="18"/>
      <c r="F60" s="18"/>
      <c r="G60" s="18"/>
      <c r="H60" s="18"/>
      <c r="I60" s="18"/>
      <c r="J60" s="18"/>
      <c r="K60" s="18"/>
      <c r="L60" s="88">
        <f>N58</f>
        <v>3808714</v>
      </c>
      <c r="M60" s="88"/>
      <c r="N60" s="88"/>
      <c r="O60" s="88"/>
      <c r="P60" s="88"/>
      <c r="Q60" s="88"/>
      <c r="R60" s="10"/>
    </row>
    <row r="61" spans="2:18" ht="30" customHeight="1"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3"/>
    </row>
    <row r="64" spans="2:18" ht="15"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5"/>
    </row>
    <row r="65" spans="2:18" ht="21">
      <c r="B65" s="8"/>
      <c r="C65" s="74" t="s">
        <v>64</v>
      </c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10"/>
    </row>
    <row r="66" spans="2:18" ht="15">
      <c r="B66" s="8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10"/>
    </row>
    <row r="67" spans="2:18" ht="15">
      <c r="B67" s="8"/>
      <c r="C67" s="7" t="s">
        <v>0</v>
      </c>
      <c r="D67" s="66"/>
      <c r="E67" s="66"/>
      <c r="F67" s="83" t="str">
        <f>F5</f>
        <v>III/11736 Milínov - Lipnice</v>
      </c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66"/>
      <c r="R67" s="10"/>
    </row>
    <row r="68" spans="2:18" ht="18">
      <c r="B68" s="8"/>
      <c r="C68" s="37"/>
      <c r="D68" s="66"/>
      <c r="E68" s="66"/>
      <c r="F68" s="77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66"/>
      <c r="R68" s="10"/>
    </row>
    <row r="69" spans="2:18" ht="15">
      <c r="B69" s="8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10"/>
    </row>
    <row r="70" spans="2:18" ht="15">
      <c r="B70" s="8"/>
      <c r="C70" s="7" t="s">
        <v>1</v>
      </c>
      <c r="D70" s="66"/>
      <c r="E70" s="66"/>
      <c r="F70" s="67" t="str">
        <f>F8</f>
        <v>III/11736 Milínov-Lipnice</v>
      </c>
      <c r="G70" s="66"/>
      <c r="H70" s="66"/>
      <c r="I70" s="66"/>
      <c r="J70" s="66"/>
      <c r="K70" s="7"/>
      <c r="L70" s="66"/>
      <c r="M70" s="76"/>
      <c r="N70" s="84"/>
      <c r="O70" s="84"/>
      <c r="P70" s="84"/>
      <c r="Q70" s="66"/>
      <c r="R70" s="10"/>
    </row>
    <row r="71" spans="2:18" ht="15">
      <c r="B71" s="8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10"/>
    </row>
    <row r="72" spans="2:18" ht="15">
      <c r="B72" s="8"/>
      <c r="C72" s="7" t="s">
        <v>2</v>
      </c>
      <c r="D72" s="66"/>
      <c r="E72" s="66"/>
      <c r="F72" s="67" t="s">
        <v>43</v>
      </c>
      <c r="G72" s="66"/>
      <c r="H72" s="66"/>
      <c r="I72" s="66"/>
      <c r="J72" s="66"/>
      <c r="K72" s="7" t="s">
        <v>5</v>
      </c>
      <c r="L72" s="84" t="s">
        <v>65</v>
      </c>
      <c r="M72" s="84"/>
      <c r="N72" s="84"/>
      <c r="O72" s="84"/>
      <c r="P72" s="84"/>
      <c r="Q72" s="84"/>
      <c r="R72" s="10"/>
    </row>
    <row r="73" spans="2:18" ht="15">
      <c r="B73" s="8"/>
      <c r="C73" s="7"/>
      <c r="D73" s="66"/>
      <c r="E73" s="66"/>
      <c r="F73" s="67" t="s">
        <v>57</v>
      </c>
      <c r="G73" s="66"/>
      <c r="H73" s="66"/>
      <c r="I73" s="66"/>
      <c r="J73" s="66"/>
      <c r="K73" s="7"/>
      <c r="L73" s="66"/>
      <c r="M73" s="73"/>
      <c r="N73" s="84"/>
      <c r="O73" s="84"/>
      <c r="P73" s="84"/>
      <c r="Q73" s="84"/>
      <c r="R73" s="10"/>
    </row>
    <row r="74" spans="2:18" ht="15">
      <c r="B74" s="8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10"/>
    </row>
    <row r="75" spans="2:18" ht="15">
      <c r="B75" s="46"/>
      <c r="C75" s="47" t="s">
        <v>21</v>
      </c>
      <c r="D75" s="68" t="s">
        <v>22</v>
      </c>
      <c r="E75" s="68" t="s">
        <v>23</v>
      </c>
      <c r="F75" s="89" t="s">
        <v>24</v>
      </c>
      <c r="G75" s="90"/>
      <c r="H75" s="90"/>
      <c r="I75" s="90"/>
      <c r="J75" s="68" t="s">
        <v>25</v>
      </c>
      <c r="K75" s="68" t="s">
        <v>26</v>
      </c>
      <c r="L75" s="89" t="s">
        <v>27</v>
      </c>
      <c r="M75" s="90"/>
      <c r="N75" s="89" t="s">
        <v>28</v>
      </c>
      <c r="O75" s="90"/>
      <c r="P75" s="90"/>
      <c r="Q75" s="91"/>
      <c r="R75" s="48"/>
    </row>
    <row r="76" spans="2:24" ht="18">
      <c r="B76" s="8"/>
      <c r="C76" s="38" t="s">
        <v>6</v>
      </c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92">
        <f>N77</f>
        <v>3808714</v>
      </c>
      <c r="O76" s="84"/>
      <c r="P76" s="84"/>
      <c r="Q76" s="84"/>
      <c r="R76" s="10"/>
      <c r="U76" s="92"/>
      <c r="V76" s="84"/>
      <c r="W76" s="84"/>
      <c r="X76" s="84"/>
    </row>
    <row r="77" spans="2:18" ht="18">
      <c r="B77" s="49"/>
      <c r="C77" s="69"/>
      <c r="D77" s="50" t="s">
        <v>47</v>
      </c>
      <c r="E77" s="50"/>
      <c r="F77" s="50"/>
      <c r="G77" s="50"/>
      <c r="H77" s="50"/>
      <c r="I77" s="50"/>
      <c r="J77" s="50"/>
      <c r="K77" s="50"/>
      <c r="L77" s="50"/>
      <c r="M77" s="50"/>
      <c r="N77" s="93">
        <f>SUM(N78:Q88)</f>
        <v>3808714</v>
      </c>
      <c r="O77" s="94"/>
      <c r="P77" s="94"/>
      <c r="Q77" s="94"/>
      <c r="R77" s="51"/>
    </row>
    <row r="78" spans="2:18" ht="47.25" customHeight="1">
      <c r="B78" s="8"/>
      <c r="C78" s="55" t="s">
        <v>29</v>
      </c>
      <c r="D78" s="55" t="s">
        <v>30</v>
      </c>
      <c r="E78" s="65" t="s">
        <v>31</v>
      </c>
      <c r="F78" s="95" t="s">
        <v>58</v>
      </c>
      <c r="G78" s="95"/>
      <c r="H78" s="95"/>
      <c r="I78" s="95"/>
      <c r="J78" s="61" t="s">
        <v>46</v>
      </c>
      <c r="K78" s="57">
        <v>1</v>
      </c>
      <c r="L78" s="96">
        <v>52040</v>
      </c>
      <c r="M78" s="97"/>
      <c r="N78" s="98">
        <f>ROUND($L78*$K78,2)</f>
        <v>52040</v>
      </c>
      <c r="O78" s="99"/>
      <c r="P78" s="99"/>
      <c r="Q78" s="99"/>
      <c r="R78" s="10"/>
    </row>
    <row r="79" spans="2:18" ht="18.75" customHeight="1">
      <c r="B79" s="8"/>
      <c r="C79" s="55">
        <v>2</v>
      </c>
      <c r="D79" s="55" t="s">
        <v>30</v>
      </c>
      <c r="E79" s="70" t="s">
        <v>33</v>
      </c>
      <c r="F79" s="107" t="s">
        <v>34</v>
      </c>
      <c r="G79" s="95"/>
      <c r="H79" s="95"/>
      <c r="I79" s="95"/>
      <c r="J79" s="56" t="s">
        <v>32</v>
      </c>
      <c r="K79" s="57">
        <v>6100</v>
      </c>
      <c r="L79" s="96">
        <v>4</v>
      </c>
      <c r="M79" s="97"/>
      <c r="N79" s="98">
        <f aca="true" t="shared" si="0" ref="N79:N88">ROUND($L79*$K79,2)</f>
        <v>24400</v>
      </c>
      <c r="O79" s="99"/>
      <c r="P79" s="99"/>
      <c r="Q79" s="99"/>
      <c r="R79" s="10"/>
    </row>
    <row r="80" spans="2:18" ht="18.75" customHeight="1">
      <c r="B80" s="8"/>
      <c r="C80" s="55">
        <v>3</v>
      </c>
      <c r="D80" s="55" t="s">
        <v>30</v>
      </c>
      <c r="E80" s="72" t="s">
        <v>44</v>
      </c>
      <c r="F80" s="107" t="s">
        <v>48</v>
      </c>
      <c r="G80" s="95"/>
      <c r="H80" s="95"/>
      <c r="I80" s="95"/>
      <c r="J80" s="56" t="s">
        <v>32</v>
      </c>
      <c r="K80" s="57">
        <v>6100</v>
      </c>
      <c r="L80" s="96">
        <v>9</v>
      </c>
      <c r="M80" s="97"/>
      <c r="N80" s="98">
        <f>SUM(K80*L80)</f>
        <v>54900</v>
      </c>
      <c r="O80" s="99"/>
      <c r="P80" s="99"/>
      <c r="Q80" s="99"/>
      <c r="R80" s="10"/>
    </row>
    <row r="81" spans="2:18" ht="18.75" customHeight="1">
      <c r="B81" s="8"/>
      <c r="C81" s="55">
        <v>4</v>
      </c>
      <c r="D81" s="62" t="s">
        <v>30</v>
      </c>
      <c r="E81" s="72" t="s">
        <v>35</v>
      </c>
      <c r="F81" s="100" t="s">
        <v>48</v>
      </c>
      <c r="G81" s="101"/>
      <c r="H81" s="101"/>
      <c r="I81" s="102"/>
      <c r="J81" s="61" t="s">
        <v>32</v>
      </c>
      <c r="K81" s="57">
        <v>6100</v>
      </c>
      <c r="L81" s="103">
        <v>9</v>
      </c>
      <c r="M81" s="104"/>
      <c r="N81" s="105">
        <f>SUM(K81*L81)</f>
        <v>54900</v>
      </c>
      <c r="O81" s="106"/>
      <c r="P81" s="106"/>
      <c r="Q81" s="104"/>
      <c r="R81" s="10"/>
    </row>
    <row r="82" spans="2:18" ht="38.25" customHeight="1">
      <c r="B82" s="8"/>
      <c r="C82" s="55">
        <v>5</v>
      </c>
      <c r="D82" s="55" t="s">
        <v>30</v>
      </c>
      <c r="E82" s="64" t="s">
        <v>36</v>
      </c>
      <c r="F82" s="95" t="s">
        <v>53</v>
      </c>
      <c r="G82" s="95"/>
      <c r="H82" s="95"/>
      <c r="I82" s="95"/>
      <c r="J82" s="56" t="s">
        <v>32</v>
      </c>
      <c r="K82" s="57">
        <f>+K79</f>
        <v>6100</v>
      </c>
      <c r="L82" s="96">
        <v>266</v>
      </c>
      <c r="M82" s="97"/>
      <c r="N82" s="98">
        <f t="shared" si="0"/>
        <v>1622600</v>
      </c>
      <c r="O82" s="99"/>
      <c r="P82" s="99"/>
      <c r="Q82" s="99"/>
      <c r="R82" s="10"/>
    </row>
    <row r="83" spans="2:18" ht="18.75" customHeight="1">
      <c r="B83" s="8"/>
      <c r="C83" s="55">
        <v>6</v>
      </c>
      <c r="D83" s="55" t="s">
        <v>30</v>
      </c>
      <c r="E83" s="64" t="s">
        <v>37</v>
      </c>
      <c r="F83" s="107" t="s">
        <v>49</v>
      </c>
      <c r="G83" s="95"/>
      <c r="H83" s="95"/>
      <c r="I83" s="95"/>
      <c r="J83" s="56" t="s">
        <v>45</v>
      </c>
      <c r="K83" s="57">
        <v>952</v>
      </c>
      <c r="L83" s="96">
        <v>1962</v>
      </c>
      <c r="M83" s="97"/>
      <c r="N83" s="98">
        <f t="shared" si="0"/>
        <v>1867824</v>
      </c>
      <c r="O83" s="99"/>
      <c r="P83" s="99"/>
      <c r="Q83" s="99"/>
      <c r="R83" s="10"/>
    </row>
    <row r="84" spans="2:18" ht="30" customHeight="1">
      <c r="B84" s="8"/>
      <c r="C84" s="55">
        <v>7</v>
      </c>
      <c r="D84" s="55" t="s">
        <v>30</v>
      </c>
      <c r="E84" s="65" t="s">
        <v>38</v>
      </c>
      <c r="F84" s="108" t="s">
        <v>59</v>
      </c>
      <c r="G84" s="108"/>
      <c r="H84" s="108"/>
      <c r="I84" s="108"/>
      <c r="J84" s="56" t="s">
        <v>32</v>
      </c>
      <c r="K84" s="57">
        <v>1220</v>
      </c>
      <c r="L84" s="96">
        <v>0</v>
      </c>
      <c r="M84" s="97"/>
      <c r="N84" s="98">
        <f t="shared" si="0"/>
        <v>0</v>
      </c>
      <c r="O84" s="99"/>
      <c r="P84" s="99"/>
      <c r="Q84" s="99"/>
      <c r="R84" s="10"/>
    </row>
    <row r="85" spans="2:18" ht="15">
      <c r="B85" s="8"/>
      <c r="C85" s="55">
        <v>8</v>
      </c>
      <c r="D85" s="62" t="s">
        <v>30</v>
      </c>
      <c r="E85" s="72" t="s">
        <v>39</v>
      </c>
      <c r="F85" s="115" t="s">
        <v>60</v>
      </c>
      <c r="G85" s="101"/>
      <c r="H85" s="101"/>
      <c r="I85" s="102"/>
      <c r="J85" s="61" t="s">
        <v>32</v>
      </c>
      <c r="K85" s="57">
        <v>1220</v>
      </c>
      <c r="L85" s="103">
        <v>0</v>
      </c>
      <c r="M85" s="104"/>
      <c r="N85" s="105">
        <f>SUM(K85*L85)</f>
        <v>0</v>
      </c>
      <c r="O85" s="106"/>
      <c r="P85" s="106"/>
      <c r="Q85" s="104"/>
      <c r="R85" s="10"/>
    </row>
    <row r="86" spans="2:18" ht="15">
      <c r="B86" s="8"/>
      <c r="C86" s="55">
        <v>9</v>
      </c>
      <c r="D86" s="62" t="s">
        <v>30</v>
      </c>
      <c r="E86" s="64" t="s">
        <v>40</v>
      </c>
      <c r="F86" s="115" t="s">
        <v>55</v>
      </c>
      <c r="G86" s="116"/>
      <c r="H86" s="116"/>
      <c r="I86" s="117"/>
      <c r="J86" s="61" t="s">
        <v>56</v>
      </c>
      <c r="K86" s="57">
        <v>10</v>
      </c>
      <c r="L86" s="118">
        <v>195</v>
      </c>
      <c r="M86" s="119"/>
      <c r="N86" s="105">
        <f>SUM(K86*L86)</f>
        <v>1950</v>
      </c>
      <c r="O86" s="106"/>
      <c r="P86" s="106"/>
      <c r="Q86" s="104"/>
      <c r="R86" s="10"/>
    </row>
    <row r="87" spans="2:18" ht="15">
      <c r="B87" s="8"/>
      <c r="C87" s="55">
        <v>10</v>
      </c>
      <c r="D87" s="55" t="s">
        <v>30</v>
      </c>
      <c r="E87" s="64" t="s">
        <v>51</v>
      </c>
      <c r="F87" s="120" t="s">
        <v>50</v>
      </c>
      <c r="G87" s="108"/>
      <c r="H87" s="108"/>
      <c r="I87" s="108"/>
      <c r="J87" s="56" t="s">
        <v>46</v>
      </c>
      <c r="K87" s="57">
        <v>1</v>
      </c>
      <c r="L87" s="96">
        <v>65050</v>
      </c>
      <c r="M87" s="97"/>
      <c r="N87" s="98">
        <f t="shared" si="0"/>
        <v>65050</v>
      </c>
      <c r="O87" s="99"/>
      <c r="P87" s="99"/>
      <c r="Q87" s="99"/>
      <c r="R87" s="10"/>
    </row>
    <row r="88" spans="2:18" ht="15">
      <c r="B88" s="31"/>
      <c r="C88" s="58">
        <v>11</v>
      </c>
      <c r="D88" s="58" t="s">
        <v>30</v>
      </c>
      <c r="E88" s="63" t="s">
        <v>54</v>
      </c>
      <c r="F88" s="109" t="s">
        <v>52</v>
      </c>
      <c r="G88" s="110"/>
      <c r="H88" s="110"/>
      <c r="I88" s="110"/>
      <c r="J88" s="59" t="s">
        <v>46</v>
      </c>
      <c r="K88" s="60">
        <v>1</v>
      </c>
      <c r="L88" s="111">
        <v>65050</v>
      </c>
      <c r="M88" s="112"/>
      <c r="N88" s="113">
        <f t="shared" si="0"/>
        <v>65050</v>
      </c>
      <c r="O88" s="114"/>
      <c r="P88" s="114"/>
      <c r="Q88" s="114"/>
      <c r="R88" s="33"/>
    </row>
  </sheetData>
  <mergeCells count="71">
    <mergeCell ref="F88:I88"/>
    <mergeCell ref="L88:M88"/>
    <mergeCell ref="N88:Q88"/>
    <mergeCell ref="F85:I85"/>
    <mergeCell ref="L85:M85"/>
    <mergeCell ref="N85:Q85"/>
    <mergeCell ref="F86:I86"/>
    <mergeCell ref="L86:M86"/>
    <mergeCell ref="N86:Q86"/>
    <mergeCell ref="F87:I87"/>
    <mergeCell ref="L87:M87"/>
    <mergeCell ref="N87:Q87"/>
    <mergeCell ref="F84:I84"/>
    <mergeCell ref="L84:M84"/>
    <mergeCell ref="N84:Q84"/>
    <mergeCell ref="F82:I82"/>
    <mergeCell ref="L82:M82"/>
    <mergeCell ref="N82:Q82"/>
    <mergeCell ref="F83:I83"/>
    <mergeCell ref="L83:M83"/>
    <mergeCell ref="N83:Q83"/>
    <mergeCell ref="F81:I81"/>
    <mergeCell ref="L81:M81"/>
    <mergeCell ref="N81:Q81"/>
    <mergeCell ref="F79:I79"/>
    <mergeCell ref="L79:M79"/>
    <mergeCell ref="N79:Q79"/>
    <mergeCell ref="F80:I80"/>
    <mergeCell ref="L80:M80"/>
    <mergeCell ref="N80:Q80"/>
    <mergeCell ref="U76:X76"/>
    <mergeCell ref="N77:Q77"/>
    <mergeCell ref="F78:I78"/>
    <mergeCell ref="L78:M78"/>
    <mergeCell ref="N78:Q78"/>
    <mergeCell ref="N76:Q76"/>
    <mergeCell ref="M73:Q73"/>
    <mergeCell ref="F75:I75"/>
    <mergeCell ref="L75:M75"/>
    <mergeCell ref="N75:Q75"/>
    <mergeCell ref="L72:Q72"/>
    <mergeCell ref="M70:P70"/>
    <mergeCell ref="M51:P51"/>
    <mergeCell ref="M53:Q53"/>
    <mergeCell ref="M54:Q54"/>
    <mergeCell ref="C56:G56"/>
    <mergeCell ref="N56:Q56"/>
    <mergeCell ref="N58:Q58"/>
    <mergeCell ref="N59:Q59"/>
    <mergeCell ref="L60:Q60"/>
    <mergeCell ref="C65:Q65"/>
    <mergeCell ref="F67:P67"/>
    <mergeCell ref="F68:P68"/>
    <mergeCell ref="F49:P49"/>
    <mergeCell ref="O14:P14"/>
    <mergeCell ref="O16:P16"/>
    <mergeCell ref="M19:P19"/>
    <mergeCell ref="U19:V19"/>
    <mergeCell ref="M20:P20"/>
    <mergeCell ref="M22:P22"/>
    <mergeCell ref="H25:J25"/>
    <mergeCell ref="M25:P25"/>
    <mergeCell ref="L27:P27"/>
    <mergeCell ref="C46:Q46"/>
    <mergeCell ref="F48:P48"/>
    <mergeCell ref="O13:P13"/>
    <mergeCell ref="C3:Q3"/>
    <mergeCell ref="F5:P6"/>
    <mergeCell ref="O8:P8"/>
    <mergeCell ref="O10:P10"/>
    <mergeCell ref="O11:P11"/>
  </mergeCells>
  <printOptions/>
  <pageMargins left="0.7" right="0.7" top="0.787401575" bottom="0.787401575" header="0.3" footer="0.3"/>
  <pageSetup horizontalDpi="600" verticalDpi="600" orientation="landscape" paperSize="9" scale="61" r:id="rId1"/>
  <rowBreaks count="2" manualBreakCount="2">
    <brk id="4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Vítek work</dc:creator>
  <cp:keywords/>
  <dc:description/>
  <cp:lastModifiedBy>Formánková Markéta</cp:lastModifiedBy>
  <cp:lastPrinted>2018-10-02T08:42:58Z</cp:lastPrinted>
  <dcterms:created xsi:type="dcterms:W3CDTF">2015-04-07T12:53:15Z</dcterms:created>
  <dcterms:modified xsi:type="dcterms:W3CDTF">2018-10-02T08:43:26Z</dcterms:modified>
  <cp:category/>
  <cp:version/>
  <cp:contentType/>
  <cp:contentStatus/>
</cp:coreProperties>
</file>