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Podíly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<sst xmlns="http://schemas.openxmlformats.org/spreadsheetml/2006/main" count="28" uniqueCount="25">
  <si>
    <t>Část financovaná SÚS PK</t>
  </si>
  <si>
    <t>Celkové náklady za stavbu</t>
  </si>
  <si>
    <t>Celkem za SÚS PK</t>
  </si>
  <si>
    <t>cena bez DPH (Kč)</t>
  </si>
  <si>
    <t>cena vč. DPH (Kč)</t>
  </si>
  <si>
    <t>SO 102</t>
  </si>
  <si>
    <t>VON</t>
  </si>
  <si>
    <t>SO 101</t>
  </si>
  <si>
    <t>SO 201</t>
  </si>
  <si>
    <t xml:space="preserve">Vedlejší rozpočtové náklady </t>
  </si>
  <si>
    <t>Komunikace - silnice II/605</t>
  </si>
  <si>
    <t>Rámový propustek</t>
  </si>
  <si>
    <t>Místní komunikace, chodníky</t>
  </si>
  <si>
    <t>SO 301</t>
  </si>
  <si>
    <t>Část financovaná obcí Holoubkov</t>
  </si>
  <si>
    <t>Celkem za obec Holoubkov</t>
  </si>
  <si>
    <t>Stavba: "II/605 Průtah Holoubkov, 1. etapa"</t>
  </si>
  <si>
    <t>Jednotná kanalizace (samostatný projekt obce)</t>
  </si>
  <si>
    <t>Vodovod</t>
  </si>
  <si>
    <t>SO 301.1</t>
  </si>
  <si>
    <t>Dešťová kanalizace</t>
  </si>
  <si>
    <t>REKAPITULACE</t>
  </si>
  <si>
    <t>SO 9</t>
  </si>
  <si>
    <t>Ostatní náklady související s výstavbou před zimní přestávkou (25%)</t>
  </si>
  <si>
    <t>Ostatní náklady související s výstavbou před zimní přestávkou (75%)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</si>
</sst>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right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4" fontId="50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53" fillId="0" borderId="0" xfId="0" applyFont="1" applyAlignment="1">
      <alignment/>
    </xf>
    <xf numFmtId="0" fontId="29" fillId="0" borderId="0" xfId="0" applyFont="1" applyAlignment="1">
      <alignment/>
    </xf>
    <xf numFmtId="0" fontId="5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06_2018-HOL-II_605_1%20-%20HOLOUBKOV%20-%20II-605%20PR&#366;TAH%20-%201.etapa%20(zad&#225;n&#23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V&#253;kaz%20v&#253;m&#283;r%20-%20I.%20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 - Vedlejší a ostatní ná..."/>
      <sheetName val="9 - Ostatní náklady souvi..."/>
      <sheetName val="SO 101 - KOMUNIKACE - sil..."/>
      <sheetName val="SO 102 - Místní komunikac..."/>
      <sheetName val="SO 201 - Rámový propustek"/>
      <sheetName val="SO 301 - Vodovod"/>
      <sheetName val="SO 301.1 - Dešťová kanali..."/>
      <sheetName val="Pokyny pro vyplnění"/>
    </sheetNames>
    <sheetDataSet>
      <sheetData sheetId="0">
        <row r="52">
          <cell r="AG52">
            <v>387426.17</v>
          </cell>
        </row>
        <row r="53">
          <cell r="AG53">
            <v>248339.08</v>
          </cell>
        </row>
        <row r="54">
          <cell r="AG54">
            <v>5707727.37</v>
          </cell>
        </row>
        <row r="55">
          <cell r="AG55">
            <v>3444359.03</v>
          </cell>
        </row>
        <row r="56">
          <cell r="AG56">
            <v>1503048.72</v>
          </cell>
        </row>
        <row r="57">
          <cell r="AG57">
            <v>1287297.33</v>
          </cell>
        </row>
        <row r="58">
          <cell r="AG58">
            <v>716078.51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1.1 - Stoka A (část VO-..."/>
      <sheetName val="001.2 - Domovní přípojky"/>
      <sheetName val="001.3 - Odlehčovací komora"/>
      <sheetName val="001.4 - Výustní objekt"/>
      <sheetName val="004.1 - ČSOV"/>
      <sheetName val="004.2 - ČSOV - technologi..."/>
      <sheetName val="005 - VRN - Vedlejší rozp..."/>
      <sheetName val="Pokyny pro vyplnění"/>
    </sheetNames>
    <sheetDataSet>
      <sheetData sheetId="0">
        <row r="51">
          <cell r="AG51">
            <v>5083988.02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9.8515625" style="0" customWidth="1"/>
    <col min="2" max="2" width="51.57421875" style="0" bestFit="1" customWidth="1"/>
    <col min="3" max="3" width="7.140625" style="0" customWidth="1"/>
    <col min="4" max="4" width="19.421875" style="0" bestFit="1" customWidth="1"/>
    <col min="6" max="6" width="21.00390625" style="0" bestFit="1" customWidth="1"/>
  </cols>
  <sheetData>
    <row r="1" ht="15">
      <c r="A1" s="20" t="s">
        <v>21</v>
      </c>
    </row>
    <row r="2" ht="15">
      <c r="A2" s="21"/>
    </row>
    <row r="3" spans="1:9" ht="33" customHeight="1">
      <c r="A3" s="5" t="s">
        <v>16</v>
      </c>
      <c r="B3" s="6"/>
      <c r="C3" s="6"/>
      <c r="D3" s="6"/>
      <c r="E3" s="6"/>
      <c r="F3" s="6"/>
      <c r="G3" s="2"/>
      <c r="H3" s="1"/>
      <c r="I3" s="1"/>
    </row>
    <row r="4" spans="1:9" ht="18.75" customHeight="1">
      <c r="A4" s="5"/>
      <c r="B4" s="6"/>
      <c r="C4" s="6"/>
      <c r="D4" s="6"/>
      <c r="E4" s="6"/>
      <c r="F4" s="6"/>
      <c r="G4" s="2"/>
      <c r="H4" s="1"/>
      <c r="I4" s="1"/>
    </row>
    <row r="5" spans="1:7" ht="18.75">
      <c r="A5" s="6"/>
      <c r="B5" s="6"/>
      <c r="C5" s="6"/>
      <c r="D5" s="6"/>
      <c r="E5" s="6"/>
      <c r="F5" s="6"/>
      <c r="G5" s="2"/>
    </row>
    <row r="6" spans="1:7" ht="18.75">
      <c r="A6" s="7" t="s">
        <v>0</v>
      </c>
      <c r="B6" s="8"/>
      <c r="C6" s="8"/>
      <c r="D6" s="12" t="s">
        <v>3</v>
      </c>
      <c r="E6" s="12"/>
      <c r="F6" s="12" t="s">
        <v>4</v>
      </c>
      <c r="G6" s="2"/>
    </row>
    <row r="7" spans="1:7" ht="18.75">
      <c r="A7" s="14" t="s">
        <v>6</v>
      </c>
      <c r="B7" s="8" t="s">
        <v>9</v>
      </c>
      <c r="C7" s="8"/>
      <c r="D7" s="15">
        <f>'[1]Rekapitulace stavby'!$AG$52</f>
        <v>387426.17</v>
      </c>
      <c r="E7" s="12"/>
      <c r="F7" s="15">
        <f aca="true" t="shared" si="0" ref="F7:F12">D7*1.21</f>
        <v>468785.66569999995</v>
      </c>
      <c r="G7" s="2"/>
    </row>
    <row r="8" spans="1:7" ht="18.75" customHeight="1">
      <c r="A8" s="14" t="s">
        <v>7</v>
      </c>
      <c r="B8" s="8" t="s">
        <v>10</v>
      </c>
      <c r="C8" s="8"/>
      <c r="D8" s="15">
        <f>'[1]Rekapitulace stavby'!$AG$54</f>
        <v>5707727.37</v>
      </c>
      <c r="E8" s="12"/>
      <c r="F8" s="15">
        <f t="shared" si="0"/>
        <v>6906350.1177</v>
      </c>
      <c r="G8" s="2"/>
    </row>
    <row r="9" spans="1:7" ht="18.75" hidden="1">
      <c r="A9" s="14"/>
      <c r="B9" s="8"/>
      <c r="C9" s="8"/>
      <c r="D9" s="15"/>
      <c r="E9" s="12"/>
      <c r="F9" s="15">
        <f t="shared" si="0"/>
        <v>0</v>
      </c>
      <c r="G9" s="2"/>
    </row>
    <row r="10" spans="1:7" ht="18.75">
      <c r="A10" s="17" t="s">
        <v>8</v>
      </c>
      <c r="B10" s="16" t="s">
        <v>11</v>
      </c>
      <c r="C10" s="8"/>
      <c r="D10" s="18">
        <f>'[1]Rekapitulace stavby'!$AG$56</f>
        <v>1503048.72</v>
      </c>
      <c r="E10" s="19"/>
      <c r="F10" s="15">
        <f t="shared" si="0"/>
        <v>1818688.9512</v>
      </c>
      <c r="G10" s="2"/>
    </row>
    <row r="11" spans="1:7" ht="18.75">
      <c r="A11" s="17" t="s">
        <v>19</v>
      </c>
      <c r="B11" s="16" t="s">
        <v>20</v>
      </c>
      <c r="C11" s="8"/>
      <c r="D11" s="18">
        <f>'[1]Rekapitulace stavby'!$AG$58</f>
        <v>716078.51</v>
      </c>
      <c r="E11" s="19"/>
      <c r="F11" s="15">
        <f t="shared" si="0"/>
        <v>866454.9971</v>
      </c>
      <c r="G11" s="2"/>
    </row>
    <row r="12" spans="1:7" ht="33.75">
      <c r="A12" s="17" t="s">
        <v>22</v>
      </c>
      <c r="B12" s="22" t="s">
        <v>23</v>
      </c>
      <c r="C12" s="8"/>
      <c r="D12" s="9">
        <f>'[1]Rekapitulace stavby'!$AG$53*0.25</f>
        <v>62084.77</v>
      </c>
      <c r="E12" s="19"/>
      <c r="F12" s="15">
        <f t="shared" si="0"/>
        <v>75122.5717</v>
      </c>
      <c r="G12" s="2"/>
    </row>
    <row r="13" spans="1:7" ht="18.75">
      <c r="A13" s="7" t="s">
        <v>2</v>
      </c>
      <c r="B13" s="7"/>
      <c r="C13" s="7"/>
      <c r="D13" s="10">
        <f>SUM(D7:D12)</f>
        <v>8376365.539999999</v>
      </c>
      <c r="E13" s="10"/>
      <c r="F13" s="10">
        <f>SUM(F7:F12)</f>
        <v>10135402.303399999</v>
      </c>
      <c r="G13" s="2"/>
    </row>
    <row r="14" spans="1:7" ht="18.75">
      <c r="A14" s="7"/>
      <c r="B14" s="7"/>
      <c r="C14" s="7"/>
      <c r="D14" s="10"/>
      <c r="E14" s="10"/>
      <c r="F14" s="10"/>
      <c r="G14" s="2"/>
    </row>
    <row r="15" spans="1:7" ht="18.75">
      <c r="A15" s="7"/>
      <c r="B15" s="7"/>
      <c r="C15" s="7"/>
      <c r="D15" s="10"/>
      <c r="E15" s="10"/>
      <c r="F15" s="10"/>
      <c r="G15" s="2"/>
    </row>
    <row r="16" spans="1:7" ht="5.25" customHeight="1">
      <c r="A16" s="6"/>
      <c r="B16" s="6"/>
      <c r="C16" s="6"/>
      <c r="D16" s="6"/>
      <c r="E16" s="6"/>
      <c r="F16" s="6"/>
      <c r="G16" s="2"/>
    </row>
    <row r="17" spans="1:7" ht="18.75">
      <c r="A17" s="7" t="s">
        <v>14</v>
      </c>
      <c r="B17" s="8"/>
      <c r="C17" s="8"/>
      <c r="D17" s="12" t="s">
        <v>3</v>
      </c>
      <c r="E17" s="12"/>
      <c r="F17" s="12" t="s">
        <v>4</v>
      </c>
      <c r="G17" s="3"/>
    </row>
    <row r="18" spans="1:7" ht="18.75">
      <c r="A18" s="14" t="s">
        <v>5</v>
      </c>
      <c r="B18" s="8" t="s">
        <v>12</v>
      </c>
      <c r="C18" s="8"/>
      <c r="D18" s="15">
        <f>'[1]Rekapitulace stavby'!$AG$55</f>
        <v>3444359.03</v>
      </c>
      <c r="E18" s="12"/>
      <c r="F18" s="15">
        <f>D18*1.21</f>
        <v>4167674.4262999995</v>
      </c>
      <c r="G18" s="3"/>
    </row>
    <row r="19" spans="1:7" ht="18" customHeight="1">
      <c r="A19" s="14" t="s">
        <v>13</v>
      </c>
      <c r="B19" s="8" t="s">
        <v>18</v>
      </c>
      <c r="C19" s="8"/>
      <c r="D19" s="15">
        <f>'[1]Rekapitulace stavby'!$AG$57</f>
        <v>1287297.33</v>
      </c>
      <c r="E19" s="12"/>
      <c r="F19" s="15">
        <f>D19*1.21</f>
        <v>1557629.7693</v>
      </c>
      <c r="G19" s="3"/>
    </row>
    <row r="20" spans="1:7" ht="18.75" hidden="1">
      <c r="A20" s="14"/>
      <c r="B20" s="8"/>
      <c r="C20" s="8"/>
      <c r="D20" s="15"/>
      <c r="E20" s="12"/>
      <c r="F20" s="15">
        <f>D20*1.21</f>
        <v>0</v>
      </c>
      <c r="G20" s="3"/>
    </row>
    <row r="21" spans="1:7" ht="18.75">
      <c r="A21" s="14"/>
      <c r="B21" s="8" t="s">
        <v>17</v>
      </c>
      <c r="C21" s="8"/>
      <c r="D21" s="9">
        <f>'[2]Rekapitulace stavby'!$AG$51</f>
        <v>5083988.02</v>
      </c>
      <c r="E21" s="8"/>
      <c r="F21" s="15">
        <f>D21*1.21</f>
        <v>6151625.504199999</v>
      </c>
      <c r="G21" s="3"/>
    </row>
    <row r="22" spans="1:7" ht="33.75">
      <c r="A22" s="17" t="s">
        <v>22</v>
      </c>
      <c r="B22" s="22" t="s">
        <v>24</v>
      </c>
      <c r="C22" s="8"/>
      <c r="D22" s="9">
        <f>'[1]Rekapitulace stavby'!$AG$53*0.75</f>
        <v>186254.31</v>
      </c>
      <c r="E22" s="8"/>
      <c r="F22" s="15">
        <f>D22*1.21</f>
        <v>225367.7151</v>
      </c>
      <c r="G22" s="3"/>
    </row>
    <row r="23" spans="1:7" ht="18.75">
      <c r="A23" s="7" t="s">
        <v>15</v>
      </c>
      <c r="B23" s="8"/>
      <c r="C23" s="8"/>
      <c r="D23" s="10">
        <f>SUM(D18:D22)</f>
        <v>10001898.69</v>
      </c>
      <c r="E23" s="10"/>
      <c r="F23" s="10">
        <f>SUM(F18:F22)</f>
        <v>12102297.4149</v>
      </c>
      <c r="G23" s="2"/>
    </row>
    <row r="24" spans="1:6" s="11" customFormat="1" ht="39" customHeight="1">
      <c r="A24" s="5" t="s">
        <v>1</v>
      </c>
      <c r="B24" s="5"/>
      <c r="C24" s="5"/>
      <c r="D24" s="13">
        <f>D13+D23</f>
        <v>18378264.229999997</v>
      </c>
      <c r="E24" s="13"/>
      <c r="F24" s="13">
        <f>F13+F23</f>
        <v>22237699.7183</v>
      </c>
    </row>
    <row r="25" spans="1:7" ht="18.75">
      <c r="A25" s="2"/>
      <c r="B25" s="2"/>
      <c r="C25" s="2"/>
      <c r="D25" s="4"/>
      <c r="E25" s="4"/>
      <c r="F25" s="4"/>
      <c r="G25" s="2"/>
    </row>
    <row r="26" spans="1:7" ht="18.75">
      <c r="A26" s="2"/>
      <c r="B26" s="2"/>
      <c r="C26" s="2"/>
      <c r="D26" s="2"/>
      <c r="E26" s="2"/>
      <c r="F26" s="2"/>
      <c r="G26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2018-07-16T11:27:36Z</dcterms:modified>
  <cp:category/>
  <cp:version/>
  <cp:contentType/>
  <cp:contentStatus/>
</cp:coreProperties>
</file>